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-2 工程量清单封面" sheetId="9" r:id="rId1"/>
    <sheet name="扉-2 工程量清单扉页" sheetId="10" r:id="rId2"/>
    <sheet name="编制说明" sheetId="7" r:id="rId3"/>
    <sheet name="汇总表" sheetId="5" r:id="rId4"/>
    <sheet name="一包" sheetId="11" r:id="rId5"/>
    <sheet name="二包" sheetId="2" r:id="rId6"/>
    <sheet name="三包" sheetId="3" r:id="rId7"/>
  </sheets>
  <calcPr calcId="144525"/>
</workbook>
</file>

<file path=xl/sharedStrings.xml><?xml version="1.0" encoding="utf-8"?>
<sst xmlns="http://schemas.openxmlformats.org/spreadsheetml/2006/main" count="466" uniqueCount="209">
  <si>
    <t>大青山前坡生态绿带采伐更新及提质增绿苗木采购项目</t>
  </si>
  <si>
    <t>工程</t>
  </si>
  <si>
    <t>招标工程量清单</t>
  </si>
  <si>
    <t>招  标  人：</t>
  </si>
  <si>
    <t>(单位盖章)</t>
  </si>
  <si>
    <t>造价咨询人：</t>
  </si>
  <si>
    <t xml:space="preserve">   年   月   日</t>
  </si>
  <si>
    <t>封—2</t>
  </si>
  <si>
    <t>(单位资质专用章)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</si>
  <si>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</si>
  <si>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</si>
  <si>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</si>
  <si>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</si>
  <si>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</si>
  <si>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</si>
  <si>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编 制 时 间：</t>
  </si>
  <si>
    <t xml:space="preserve">    年   月   日</t>
  </si>
  <si>
    <t>复 核 时 间：</t>
  </si>
  <si>
    <t>扉—2</t>
  </si>
  <si>
    <t>编 制 说 明</t>
  </si>
  <si>
    <r>
      <rPr>
        <sz val="14"/>
        <color theme="1"/>
        <rFont val="宋体"/>
        <charset val="134"/>
        <scheme val="minor"/>
      </rPr>
      <t xml:space="preserve">工程名称：大青山前坡生态绿带采伐更新及提质增绿苗木采购项目
一、编制依据：
1、依据甲方提供的苗木采购表；
2、《关于调整内蒙古自治区建设工程计价依据增值税税率的通知》(内建标[2019]113号)；
3、《关于&lt;内蒙古自治区建设工程计价依据2017版&gt;材料价格发布与使用规定的通知》(内建标定总字[2018]01号)；
4、《关于调整内蒙古自助区建设工程材料增值税平均税率的通知》(内建标定总字[2019]06号)；
5、《建设工程工程量清单计价规范》(GB50500-2013)；
6、《内蒙古园林绿化工程预算定额2017届》；
7、《内蒙古自治区建设工程费
用定额2017届》(内建工[2017]611号)；
8、建设主管部门颁发的计价管理及有关计价文件；
</t>
    </r>
    <r>
      <rPr>
        <sz val="11"/>
        <color theme="1"/>
        <rFont val="宋体"/>
        <charset val="134"/>
        <scheme val="minor"/>
      </rPr>
      <t xml:space="preserve">
</t>
    </r>
  </si>
  <si>
    <t>汇总表</t>
  </si>
  <si>
    <t>项目名称：大青山前坡生态绿带采伐更新及提质增绿苗木采购项目</t>
  </si>
  <si>
    <t>序号</t>
  </si>
  <si>
    <t>名称</t>
  </si>
  <si>
    <t>金额（元）</t>
  </si>
  <si>
    <t>备注</t>
  </si>
  <si>
    <t>一包</t>
  </si>
  <si>
    <t>二包</t>
  </si>
  <si>
    <t>三包</t>
  </si>
  <si>
    <t>合计</t>
  </si>
  <si>
    <t>苗木名称</t>
  </si>
  <si>
    <t>数量</t>
  </si>
  <si>
    <t>单位</t>
  </si>
  <si>
    <r>
      <rPr>
        <sz val="10.5"/>
        <color theme="1"/>
        <rFont val="宋体"/>
        <charset val="134"/>
      </rPr>
      <t>规格（</t>
    </r>
    <r>
      <rPr>
        <sz val="10.5"/>
        <color theme="1"/>
        <rFont val="Calibri"/>
        <charset val="134"/>
      </rPr>
      <t>CM</t>
    </r>
    <r>
      <rPr>
        <sz val="10.5"/>
        <color theme="1"/>
        <rFont val="宋体"/>
        <charset val="134"/>
      </rPr>
      <t>）</t>
    </r>
  </si>
  <si>
    <t>单价（元）</t>
  </si>
  <si>
    <t>总价（元）</t>
  </si>
  <si>
    <t>胸径</t>
  </si>
  <si>
    <t>冠幅</t>
  </si>
  <si>
    <t>高度</t>
  </si>
  <si>
    <t>土球</t>
  </si>
  <si>
    <t>金叶榆</t>
  </si>
  <si>
    <t>株</t>
  </si>
  <si>
    <t>胸径 6-8cm，嫁接高度≥150cm，带土球 40×40cm，半冠</t>
  </si>
  <si>
    <t>蒙古栎（丛生）</t>
  </si>
  <si>
    <t>丛</t>
  </si>
  <si>
    <t>土球120*100cm，3-4株/丛</t>
  </si>
  <si>
    <t>山杏</t>
  </si>
  <si>
    <t>地径4-6cm，带土球，带冠</t>
  </si>
  <si>
    <t>油松</t>
  </si>
  <si>
    <t>2+2营养杯苗，高50-60cm</t>
  </si>
  <si>
    <t>榆树</t>
  </si>
  <si>
    <t>胸径2-4cm，裸根苗</t>
  </si>
  <si>
    <t>高4-4.5m</t>
  </si>
  <si>
    <t>高接榆叶梅</t>
  </si>
  <si>
    <t>胸径4-6cm</t>
  </si>
  <si>
    <t>樟子松</t>
  </si>
  <si>
    <t>桧柏</t>
  </si>
  <si>
    <t>高3-3.5m</t>
  </si>
  <si>
    <t>稠李</t>
  </si>
  <si>
    <t>造型油松</t>
  </si>
  <si>
    <t>300-350</t>
  </si>
  <si>
    <t>90*100</t>
  </si>
  <si>
    <r>
      <rPr>
        <sz val="10.5"/>
        <color theme="1"/>
        <rFont val="宋体"/>
        <charset val="134"/>
      </rPr>
      <t>层数</t>
    </r>
    <r>
      <rPr>
        <sz val="10.5"/>
        <color theme="1"/>
        <rFont val="Calibri"/>
        <charset val="134"/>
      </rPr>
      <t>≥3</t>
    </r>
    <r>
      <rPr>
        <sz val="10.5"/>
        <color theme="1"/>
        <rFont val="宋体"/>
        <charset val="134"/>
      </rPr>
      <t>层，主分枝不少于</t>
    </r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</rPr>
      <t>枝</t>
    </r>
  </si>
  <si>
    <t>天人菊</t>
  </si>
  <si>
    <t>千克</t>
  </si>
  <si>
    <t>虞美人</t>
  </si>
  <si>
    <t>宿根蓝亚麻花海</t>
  </si>
  <si>
    <t>蓝亚麻</t>
  </si>
  <si>
    <t>混播草坪</t>
  </si>
  <si>
    <t>草种混播(披碱草90%、冰草5%、黑麦草5%</t>
  </si>
  <si>
    <t>混播花海</t>
  </si>
  <si>
    <t>矮波斯菊</t>
  </si>
  <si>
    <t>婆婆纳</t>
  </si>
  <si>
    <t>茶条槭球</t>
  </si>
  <si>
    <t>冠幅80-100cm</t>
  </si>
  <si>
    <t>丁香</t>
  </si>
  <si>
    <t>每丛5株，裸根苗，5-7 分枝/株，修剪后高0.8-1.0m</t>
  </si>
  <si>
    <t>每丛8株，裸根苗，5-7 分枝/株，修剪后高0.8-1.0m，</t>
  </si>
  <si>
    <t>黄刺玫</t>
  </si>
  <si>
    <t>裸根苗，5-7 分枝/株，修剪后高0.6m，每丛8株</t>
  </si>
  <si>
    <t>营养杯苗，高30cm</t>
  </si>
  <si>
    <t>火炬</t>
  </si>
  <si>
    <t>榆叶梅</t>
  </si>
  <si>
    <t>每丛5株，5-7分支</t>
  </si>
  <si>
    <t>每丛6株，5-7分支</t>
  </si>
  <si>
    <t>6株/丛（9-11分支)</t>
  </si>
  <si>
    <t>重瓣榆叶梅</t>
  </si>
  <si>
    <r>
      <rPr>
        <sz val="10.5"/>
        <color theme="1"/>
        <rFont val="Calibri"/>
        <charset val="134"/>
      </rPr>
      <t>16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丛</t>
    </r>
    <r>
      <rPr>
        <sz val="10.5"/>
        <color theme="1"/>
        <rFont val="Calibri"/>
        <charset val="134"/>
      </rPr>
      <t>,5-7</t>
    </r>
    <r>
      <rPr>
        <sz val="10.5"/>
        <color theme="1"/>
        <rFont val="宋体"/>
        <charset val="134"/>
      </rPr>
      <t>分枝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</si>
  <si>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t>紫丁香</t>
  </si>
  <si>
    <t>红叶密枝李球</t>
  </si>
  <si>
    <t>水蜡球</t>
  </si>
  <si>
    <t>冠幅60-80cm</t>
  </si>
  <si>
    <t>水蜡篱</t>
  </si>
  <si>
    <t>H60cm（3-4分支）</t>
  </si>
  <si>
    <t>红叶密枝李篱苗</t>
  </si>
  <si>
    <t>H80cm（5-6分支）</t>
  </si>
  <si>
    <t>金叶榆篱苗</t>
  </si>
  <si>
    <t>60cm（3-4分支）</t>
  </si>
  <si>
    <t>沙地柏</t>
  </si>
  <si>
    <r>
      <rPr>
        <sz val="10.5"/>
        <rFont val="Calibri"/>
        <charset val="134"/>
      </rPr>
      <t>4</t>
    </r>
    <r>
      <rPr>
        <sz val="10.5"/>
        <rFont val="宋体"/>
        <charset val="134"/>
      </rPr>
      <t>株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㎡</t>
    </r>
    <r>
      <rPr>
        <sz val="10.5"/>
        <rFont val="Calibri"/>
        <charset val="134"/>
      </rPr>
      <t>,5-7</t>
    </r>
    <r>
      <rPr>
        <sz val="10.5"/>
        <rFont val="宋体"/>
        <charset val="134"/>
      </rPr>
      <t>分枝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株</t>
    </r>
  </si>
  <si>
    <r>
      <rPr>
        <sz val="10.5"/>
        <rFont val="Calibri"/>
        <charset val="134"/>
      </rPr>
      <t>4</t>
    </r>
    <r>
      <rPr>
        <sz val="10.5"/>
        <rFont val="宋体"/>
        <charset val="134"/>
      </rPr>
      <t>株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㎡</t>
    </r>
    <r>
      <rPr>
        <sz val="10.5"/>
        <rFont val="Calibri"/>
        <charset val="134"/>
      </rPr>
      <t>,3-5</t>
    </r>
    <r>
      <rPr>
        <sz val="10.5"/>
        <rFont val="宋体"/>
        <charset val="134"/>
      </rPr>
      <t>芽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株</t>
    </r>
    <r>
      <rPr>
        <sz val="10.5"/>
        <rFont val="Calibri"/>
        <charset val="134"/>
      </rPr>
      <t>,</t>
    </r>
    <r>
      <rPr>
        <sz val="10.5"/>
        <rFont val="宋体"/>
        <charset val="134"/>
      </rPr>
      <t>二年生苗</t>
    </r>
  </si>
  <si>
    <t>丛生紫叶稠李</t>
  </si>
  <si>
    <t>≥200</t>
  </si>
  <si>
    <t>≥350</t>
  </si>
  <si>
    <t>120*100</t>
  </si>
  <si>
    <r>
      <rPr>
        <sz val="10.5"/>
        <color theme="1"/>
        <rFont val="Calibri"/>
        <charset val="134"/>
      </rPr>
      <t>6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丛</t>
    </r>
    <r>
      <rPr>
        <sz val="10.5"/>
        <color theme="1"/>
        <rFont val="Calibri"/>
        <charset val="134"/>
      </rPr>
      <t>,5-7</t>
    </r>
    <r>
      <rPr>
        <sz val="10.5"/>
        <color theme="1"/>
        <rFont val="宋体"/>
        <charset val="134"/>
      </rPr>
      <t>分枝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株，单株基径</t>
    </r>
    <r>
      <rPr>
        <sz val="10.5"/>
        <color theme="1"/>
        <rFont val="Calibri"/>
        <charset val="134"/>
      </rPr>
      <t>≥6</t>
    </r>
  </si>
  <si>
    <t>矮牵牛</t>
  </si>
  <si>
    <t>营养杯10*12</t>
  </si>
  <si>
    <t>大花萱草</t>
  </si>
  <si>
    <t>佛甲草</t>
  </si>
  <si>
    <t>营养杯9*9</t>
  </si>
  <si>
    <t>鸡冠花</t>
  </si>
  <si>
    <t>金鱼草</t>
  </si>
  <si>
    <t>孔雀草</t>
  </si>
  <si>
    <t>蓝冰麦</t>
  </si>
  <si>
    <t>狼尾草</t>
  </si>
  <si>
    <t>山桃草</t>
  </si>
  <si>
    <t>鼠尾草</t>
  </si>
  <si>
    <t>四季海棠</t>
  </si>
  <si>
    <t>天竺葵</t>
  </si>
  <si>
    <t>万寿菊</t>
  </si>
  <si>
    <t>五彩苏（黄）</t>
  </si>
  <si>
    <t>五彩苏（紫）</t>
  </si>
  <si>
    <t>一串红</t>
  </si>
  <si>
    <t>美国石竹</t>
  </si>
  <si>
    <t>≥10</t>
  </si>
  <si>
    <t>≥15</t>
  </si>
  <si>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</rPr>
      <t>营养钵</t>
    </r>
  </si>
  <si>
    <r>
      <rPr>
        <sz val="10.5"/>
        <color theme="1"/>
        <rFont val="Calibri"/>
        <charset val="134"/>
      </rPr>
      <t>64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 xml:space="preserve">平米 </t>
    </r>
    <r>
      <rPr>
        <sz val="10.5"/>
        <color theme="1"/>
        <rFont val="Calibri"/>
        <charset val="134"/>
      </rPr>
      <t>5-7</t>
    </r>
    <r>
      <rPr>
        <sz val="10.5"/>
        <color theme="1"/>
        <rFont val="宋体"/>
        <charset val="134"/>
      </rPr>
      <t>芽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</si>
  <si>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t>姬小菊</t>
  </si>
  <si>
    <t>银边芒</t>
  </si>
  <si>
    <t>盆</t>
  </si>
  <si>
    <t>≥25</t>
  </si>
  <si>
    <t>≥60</t>
  </si>
  <si>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加仑盆</t>
    </r>
  </si>
  <si>
    <r>
      <rPr>
        <sz val="10.5"/>
        <color theme="1"/>
        <rFont val="Calibri"/>
        <charset val="134"/>
      </rPr>
      <t>9</t>
    </r>
    <r>
      <rPr>
        <sz val="10.5"/>
        <color theme="1"/>
        <rFont val="宋体"/>
        <charset val="134"/>
      </rPr>
      <t>盆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</t>
    </r>
    <r>
      <rPr>
        <sz val="10.5"/>
        <color theme="1"/>
        <rFont val="Calibri"/>
        <charset val="134"/>
      </rPr>
      <t>,15-20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盆，</t>
    </r>
  </si>
  <si>
    <t>蛇鞭菊</t>
  </si>
  <si>
    <t>≥40</t>
  </si>
  <si>
    <t>马蔺</t>
  </si>
  <si>
    <t>10营养钵</t>
  </si>
  <si>
    <r>
      <rPr>
        <sz val="10.5"/>
        <color theme="1"/>
        <rFont val="Calibri"/>
        <charset val="134"/>
      </rPr>
      <t>49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</t>
    </r>
    <r>
      <rPr>
        <sz val="10.5"/>
        <color theme="1"/>
        <rFont val="Calibri"/>
        <charset val="134"/>
      </rPr>
      <t>,5-7</t>
    </r>
    <r>
      <rPr>
        <sz val="10.5"/>
        <color theme="1"/>
        <rFont val="宋体"/>
        <charset val="134"/>
      </rPr>
      <t>芽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</si>
  <si>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t>宿根福禄考</t>
  </si>
  <si>
    <t>≥20</t>
  </si>
  <si>
    <r>
      <rPr>
        <sz val="10.5"/>
        <color theme="1"/>
        <rFont val="Calibri"/>
        <charset val="134"/>
      </rPr>
      <t>12</t>
    </r>
    <r>
      <rPr>
        <sz val="10.5"/>
        <color theme="1"/>
        <rFont val="宋体"/>
        <charset val="134"/>
      </rPr>
      <t>营养钵</t>
    </r>
  </si>
  <si>
    <r>
      <rPr>
        <sz val="10.5"/>
        <color theme="1"/>
        <rFont val="Calibri"/>
        <charset val="134"/>
      </rPr>
      <t>36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平米，</t>
    </r>
    <r>
      <rPr>
        <sz val="10.5"/>
        <color theme="1"/>
        <rFont val="Calibri"/>
        <charset val="134"/>
      </rPr>
      <t>5-7</t>
    </r>
    <r>
      <rPr>
        <sz val="10.5"/>
        <color theme="1"/>
        <rFont val="宋体"/>
        <charset val="134"/>
      </rPr>
      <t>芽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</si>
  <si>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t>长穗狼尾草</t>
  </si>
  <si>
    <r>
      <rPr>
        <sz val="10.5"/>
        <color theme="1"/>
        <rFont val="Calibri"/>
        <charset val="134"/>
      </rPr>
      <t>9</t>
    </r>
    <r>
      <rPr>
        <sz val="10.5"/>
        <color theme="1"/>
        <rFont val="宋体"/>
        <charset val="134"/>
      </rPr>
      <t>盆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</t>
    </r>
    <r>
      <rPr>
        <sz val="10.5"/>
        <color theme="1"/>
        <rFont val="Calibri"/>
        <charset val="134"/>
      </rPr>
      <t>,10-15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盆，</t>
    </r>
  </si>
  <si>
    <t>地肤</t>
  </si>
  <si>
    <t>≥30</t>
  </si>
  <si>
    <r>
      <rPr>
        <sz val="10.5"/>
        <color theme="1"/>
        <rFont val="Calibri"/>
        <charset val="134"/>
      </rPr>
      <t>15</t>
    </r>
    <r>
      <rPr>
        <sz val="10.5"/>
        <color theme="1"/>
        <rFont val="宋体"/>
        <charset val="134"/>
      </rPr>
      <t>营养钵</t>
    </r>
  </si>
  <si>
    <r>
      <rPr>
        <sz val="10.5"/>
        <color theme="1"/>
        <rFont val="Calibri"/>
        <charset val="134"/>
      </rPr>
      <t>4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平米，</t>
    </r>
    <r>
      <rPr>
        <sz val="10.5"/>
        <color theme="1"/>
        <rFont val="Calibri"/>
        <charset val="134"/>
      </rPr>
      <t>5-7</t>
    </r>
    <r>
      <rPr>
        <sz val="10.5"/>
        <color theme="1"/>
        <rFont val="宋体"/>
        <charset val="134"/>
      </rPr>
      <t>芽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</si>
  <si>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t>林荫鼠尾草</t>
  </si>
  <si>
    <t>金鸡菊</t>
  </si>
  <si>
    <r>
      <rPr>
        <sz val="10.5"/>
        <color theme="1"/>
        <rFont val="Calibri"/>
        <charset val="134"/>
      </rPr>
      <t>64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平米，</t>
    </r>
    <r>
      <rPr>
        <sz val="10.5"/>
        <color theme="1"/>
        <rFont val="Calibri"/>
        <charset val="134"/>
      </rPr>
      <t>5-7</t>
    </r>
    <r>
      <rPr>
        <sz val="10.5"/>
        <color theme="1"/>
        <rFont val="宋体"/>
        <charset val="134"/>
      </rPr>
      <t>芽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</si>
  <si>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t>德国鸢尾</t>
  </si>
  <si>
    <t>柳枝稷</t>
  </si>
  <si>
    <t>银叶菊</t>
  </si>
  <si>
    <r>
      <rPr>
        <sz val="10.5"/>
        <color theme="1"/>
        <rFont val="Calibri"/>
        <charset val="134"/>
      </rPr>
      <t>49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平米，</t>
    </r>
    <r>
      <rPr>
        <sz val="10.5"/>
        <color theme="1"/>
        <rFont val="Calibri"/>
        <charset val="134"/>
      </rPr>
      <t>5-7</t>
    </r>
    <r>
      <rPr>
        <sz val="10.5"/>
        <color theme="1"/>
        <rFont val="宋体"/>
        <charset val="134"/>
      </rPr>
      <t>芽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</si>
  <si>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t>彩叶草</t>
  </si>
  <si>
    <t>玛格丽特（粉）</t>
  </si>
  <si>
    <t>大滨菊</t>
  </si>
  <si>
    <t>钓钟柳</t>
  </si>
  <si>
    <t>≥50</t>
  </si>
  <si>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加仑盆</t>
    </r>
  </si>
  <si>
    <r>
      <rPr>
        <sz val="10.5"/>
        <color theme="1"/>
        <rFont val="Calibri"/>
        <charset val="134"/>
      </rPr>
      <t>12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平米，</t>
    </r>
    <r>
      <rPr>
        <sz val="10.5"/>
        <color theme="1"/>
        <rFont val="Calibri"/>
        <charset val="134"/>
      </rPr>
      <t>5-7</t>
    </r>
    <r>
      <rPr>
        <sz val="10.5"/>
        <color theme="1"/>
        <rFont val="宋体"/>
        <charset val="134"/>
      </rPr>
      <t>芽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</si>
  <si>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r>
      <rPr>
        <sz val="10.5"/>
        <rFont val="Calibri"/>
        <charset val="134"/>
      </rPr>
      <t>2</t>
    </r>
    <r>
      <rPr>
        <sz val="10.5"/>
        <rFont val="宋体"/>
        <charset val="134"/>
      </rPr>
      <t>加仑盆</t>
    </r>
  </si>
  <si>
    <r>
      <rPr>
        <sz val="10.5"/>
        <rFont val="Calibri"/>
        <charset val="134"/>
      </rPr>
      <t>9</t>
    </r>
    <r>
      <rPr>
        <sz val="10.5"/>
        <rFont val="宋体"/>
        <charset val="134"/>
      </rPr>
      <t>盆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平米</t>
    </r>
    <r>
      <rPr>
        <sz val="10.5"/>
        <rFont val="Calibri"/>
        <charset val="134"/>
      </rPr>
      <t>,10-15</t>
    </r>
    <r>
      <rPr>
        <sz val="10.5"/>
        <rFont val="宋体"/>
        <charset val="134"/>
      </rPr>
      <t>株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盆，</t>
    </r>
  </si>
  <si>
    <t>千屈菜</t>
  </si>
  <si>
    <t>松果菊</t>
  </si>
  <si>
    <r>
      <rPr>
        <sz val="10.5"/>
        <rFont val="Calibri"/>
        <charset val="134"/>
      </rPr>
      <t>12</t>
    </r>
    <r>
      <rPr>
        <sz val="10.5"/>
        <rFont val="宋体"/>
        <charset val="134"/>
      </rPr>
      <t>营养钵</t>
    </r>
  </si>
  <si>
    <r>
      <rPr>
        <sz val="10.5"/>
        <rFont val="Calibri"/>
        <charset val="134"/>
      </rPr>
      <t>36</t>
    </r>
    <r>
      <rPr>
        <sz val="10.5"/>
        <rFont val="宋体"/>
        <charset val="134"/>
      </rPr>
      <t>株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平米，</t>
    </r>
    <r>
      <rPr>
        <sz val="10.5"/>
        <rFont val="Calibri"/>
        <charset val="134"/>
      </rPr>
      <t>5-7</t>
    </r>
    <r>
      <rPr>
        <sz val="10.5"/>
        <rFont val="宋体"/>
        <charset val="134"/>
      </rPr>
      <t>芽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株</t>
    </r>
  </si>
  <si>
    <t>假龙头</t>
  </si>
  <si>
    <t>非洲万寿菊</t>
  </si>
  <si>
    <r>
      <rPr>
        <sz val="10.5"/>
        <color theme="1"/>
        <rFont val="宋体"/>
        <charset val="134"/>
      </rPr>
      <t>36株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平米，</t>
    </r>
    <r>
      <rPr>
        <sz val="10.5"/>
        <color theme="1"/>
        <rFont val="Calibri"/>
        <charset val="134"/>
      </rPr>
      <t>5-7</t>
    </r>
    <r>
      <rPr>
        <sz val="10.5"/>
        <color theme="1"/>
        <rFont val="宋体"/>
        <charset val="134"/>
      </rPr>
      <t>芽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</si>
  <si>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r>
      <rPr>
        <sz val="10.5"/>
        <color theme="1"/>
        <rFont val="宋体"/>
        <charset val="134"/>
      </rPr>
      <t>49株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平米，</t>
    </r>
    <r>
      <rPr>
        <sz val="10.5"/>
        <color theme="1"/>
        <rFont val="Calibri"/>
        <charset val="134"/>
      </rPr>
      <t>5-7</t>
    </r>
    <r>
      <rPr>
        <sz val="10.5"/>
        <color theme="1"/>
        <rFont val="宋体"/>
        <charset val="134"/>
      </rPr>
      <t>芽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</si>
  <si>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t>灰色石子</t>
  </si>
  <si>
    <t>立方米</t>
  </si>
  <si>
    <r>
      <rPr>
        <sz val="10.5"/>
        <color theme="1"/>
        <rFont val="宋体"/>
        <charset val="134"/>
      </rPr>
      <t>直径</t>
    </r>
    <r>
      <rPr>
        <sz val="10.5"/>
        <color theme="1"/>
        <rFont val="Calibri"/>
        <charset val="134"/>
      </rPr>
      <t>6-7</t>
    </r>
  </si>
  <si>
    <t>隔根带</t>
  </si>
  <si>
    <t>米</t>
  </si>
  <si>
    <t>200宽</t>
  </si>
  <si>
    <t>红叶密枝篱</t>
  </si>
  <si>
    <r>
      <rPr>
        <sz val="10.5"/>
        <color theme="1"/>
        <rFont val="Calibri"/>
        <charset val="134"/>
      </rPr>
      <t>36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平米</t>
    </r>
    <r>
      <rPr>
        <sz val="10.5"/>
        <color theme="1"/>
        <rFont val="Calibri"/>
        <charset val="134"/>
      </rPr>
      <t>,5-7</t>
    </r>
    <r>
      <rPr>
        <sz val="10.5"/>
        <color theme="1"/>
        <rFont val="宋体"/>
        <charset val="134"/>
      </rPr>
      <t>分枝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</t>
    </r>
  </si>
  <si>
    <t>金叶榆篱</t>
  </si>
  <si>
    <t>丛生元宝枫</t>
  </si>
  <si>
    <t>≥300</t>
  </si>
  <si>
    <r>
      <rPr>
        <sz val="10.5"/>
        <color theme="1"/>
        <rFont val="Calibri"/>
        <charset val="134"/>
      </rPr>
      <t>6</t>
    </r>
    <r>
      <rPr>
        <sz val="10.5"/>
        <color theme="1"/>
        <rFont val="宋体"/>
        <charset val="134"/>
      </rPr>
      <t>株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丛</t>
    </r>
    <r>
      <rPr>
        <sz val="10.5"/>
        <color theme="1"/>
        <rFont val="Calibri"/>
        <charset val="134"/>
      </rPr>
      <t>,5-7</t>
    </r>
    <r>
      <rPr>
        <sz val="10.5"/>
        <color theme="1"/>
        <rFont val="宋体"/>
        <charset val="134"/>
      </rPr>
      <t>分枝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株，单株基径≥</t>
    </r>
    <r>
      <rPr>
        <sz val="10.5"/>
        <color theme="1"/>
        <rFont val="Calibri"/>
        <charset val="134"/>
      </rPr>
      <t>6</t>
    </r>
  </si>
  <si>
    <t>紫穗槐篱</t>
  </si>
  <si>
    <t>16株/平米,5-7分枝/株</t>
  </si>
  <si>
    <t>紫穗槐</t>
  </si>
  <si>
    <r>
      <rPr>
        <sz val="10.5"/>
        <rFont val="Calibri"/>
        <charset val="134"/>
      </rPr>
      <t>16</t>
    </r>
    <r>
      <rPr>
        <sz val="10.5"/>
        <rFont val="宋体"/>
        <charset val="134"/>
      </rPr>
      <t>株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丛</t>
    </r>
    <r>
      <rPr>
        <sz val="10.5"/>
        <rFont val="Calibri"/>
        <charset val="134"/>
      </rPr>
      <t>,5-7</t>
    </r>
    <r>
      <rPr>
        <sz val="10.5"/>
        <rFont val="宋体"/>
        <charset val="134"/>
      </rPr>
      <t>分枝</t>
    </r>
    <r>
      <rPr>
        <sz val="10.5"/>
        <rFont val="Calibri"/>
        <charset val="134"/>
      </rPr>
      <t>/</t>
    </r>
    <r>
      <rPr>
        <sz val="10.5"/>
        <rFont val="宋体"/>
        <charset val="134"/>
      </rPr>
      <t>株</t>
    </r>
  </si>
  <si>
    <t>H80cm（4-6分支）</t>
  </si>
  <si>
    <t>紫叶稠李</t>
  </si>
  <si>
    <t>地径4-6cm，土球120*100cm</t>
  </si>
  <si>
    <t>高接金叶榆</t>
  </si>
  <si>
    <t>胸径4-5cm，高2-2.5m，带冠</t>
  </si>
  <si>
    <t>垂榆</t>
  </si>
  <si>
    <t>小叶杨</t>
  </si>
  <si>
    <t>胸径4-6cm，带冠，开心型</t>
  </si>
  <si>
    <t>五角枫</t>
  </si>
  <si>
    <t>胸径6-8cm，带冠，开心型</t>
  </si>
  <si>
    <t>白榆</t>
  </si>
  <si>
    <t>沙枣</t>
  </si>
  <si>
    <t>海棠</t>
  </si>
  <si>
    <t>山桃</t>
  </si>
  <si>
    <r>
      <rPr>
        <sz val="10.5"/>
        <color rgb="FF000000"/>
        <rFont val="宋体"/>
        <charset val="134"/>
      </rPr>
      <t xml:space="preserve">分枝点
</t>
    </r>
    <r>
      <rPr>
        <sz val="10.5"/>
        <color theme="1"/>
        <rFont val="Calibri"/>
        <charset val="134"/>
      </rPr>
      <t>80-150</t>
    </r>
  </si>
  <si>
    <t>60*50</t>
  </si>
  <si>
    <t>地径6-8cm，带冠，开心型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</si>
</sst>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Calibri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name val="Calibri"/>
      <charset val="134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1" fillId="0" borderId="0"/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49"/>
    <xf numFmtId="0" fontId="12" fillId="2" borderId="0" xfId="49" applyFont="1" applyFill="1" applyAlignment="1">
      <alignment horizontal="left" vertical="center" wrapText="1"/>
    </xf>
    <xf numFmtId="0" fontId="13" fillId="2" borderId="5" xfId="49" applyFont="1" applyFill="1" applyBorder="1" applyAlignment="1">
      <alignment horizontal="center" wrapText="1"/>
    </xf>
    <xf numFmtId="0" fontId="14" fillId="2" borderId="0" xfId="49" applyFont="1" applyFill="1" applyAlignment="1">
      <alignment horizontal="left" wrapText="1"/>
    </xf>
    <xf numFmtId="0" fontId="15" fillId="2" borderId="6" xfId="49" applyFont="1" applyFill="1" applyBorder="1" applyAlignment="1">
      <alignment horizontal="center" vertical="center" wrapText="1"/>
    </xf>
    <xf numFmtId="0" fontId="12" fillId="2" borderId="0" xfId="49" applyFont="1" applyFill="1" applyAlignment="1">
      <alignment horizontal="right" vertical="center" wrapText="1"/>
    </xf>
    <xf numFmtId="0" fontId="16" fillId="2" borderId="0" xfId="49" applyFont="1" applyFill="1" applyAlignment="1">
      <alignment horizontal="center" wrapText="1"/>
    </xf>
    <xf numFmtId="0" fontId="16" fillId="2" borderId="0" xfId="49" applyFont="1" applyFill="1" applyAlignment="1">
      <alignment horizontal="left" wrapText="1"/>
    </xf>
    <xf numFmtId="0" fontId="16" fillId="2" borderId="0" xfId="49" applyFont="1" applyFill="1" applyBorder="1" applyAlignment="1">
      <alignment horizontal="center" wrapText="1"/>
    </xf>
    <xf numFmtId="0" fontId="16" fillId="2" borderId="0" xfId="49" applyFont="1" applyFill="1" applyBorder="1" applyAlignment="1">
      <alignment horizontal="left" wrapText="1"/>
    </xf>
    <xf numFmtId="0" fontId="16" fillId="2" borderId="5" xfId="49" applyFont="1" applyFill="1" applyBorder="1" applyAlignment="1">
      <alignment horizontal="left" wrapText="1"/>
    </xf>
    <xf numFmtId="0" fontId="17" fillId="2" borderId="0" xfId="49" applyFont="1" applyFill="1" applyAlignment="1">
      <alignment horizontal="center" vertical="top" wrapText="1"/>
    </xf>
    <xf numFmtId="0" fontId="16" fillId="2" borderId="0" xfId="49" applyFont="1" applyFill="1" applyAlignment="1">
      <alignment horizontal="left" vertical="top" wrapText="1"/>
    </xf>
    <xf numFmtId="0" fontId="17" fillId="2" borderId="6" xfId="49" applyFont="1" applyFill="1" applyBorder="1" applyAlignment="1">
      <alignment horizontal="center" vertical="top" wrapText="1"/>
    </xf>
    <xf numFmtId="0" fontId="16" fillId="2" borderId="0" xfId="49" applyFont="1" applyFill="1" applyAlignment="1">
      <alignment horizontal="center" vertical="center" wrapText="1"/>
    </xf>
    <xf numFmtId="0" fontId="16" fillId="2" borderId="5" xfId="49" applyFont="1" applyFill="1" applyBorder="1" applyAlignment="1">
      <alignment vertical="center" wrapText="1"/>
    </xf>
    <xf numFmtId="0" fontId="12" fillId="2" borderId="0" xfId="49" applyFont="1" applyFill="1" applyAlignment="1">
      <alignment horizontal="center" vertical="center" wrapText="1"/>
    </xf>
    <xf numFmtId="0" fontId="18" fillId="2" borderId="5" xfId="49" applyFont="1" applyFill="1" applyBorder="1" applyAlignment="1">
      <alignment horizontal="center" wrapText="1"/>
    </xf>
    <xf numFmtId="0" fontId="15" fillId="2" borderId="0" xfId="49" applyFont="1" applyFill="1" applyAlignment="1">
      <alignment horizontal="left" wrapText="1"/>
    </xf>
    <xf numFmtId="0" fontId="14" fillId="2" borderId="0" xfId="49" applyFont="1" applyFill="1" applyAlignment="1">
      <alignment horizontal="center" wrapText="1"/>
    </xf>
    <xf numFmtId="0" fontId="16" fillId="2" borderId="0" xfId="49" applyFont="1" applyFill="1" applyAlignment="1">
      <alignment horizontal="right" wrapText="1"/>
    </xf>
    <xf numFmtId="0" fontId="17" fillId="2" borderId="6" xfId="49" applyFont="1" applyFill="1" applyBorder="1" applyAlignment="1">
      <alignment horizontal="center" wrapText="1"/>
    </xf>
    <xf numFmtId="0" fontId="16" fillId="2" borderId="0" xfId="49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tabSelected="1" workbookViewId="0">
      <selection activeCell="T4" sqref="T4"/>
    </sheetView>
  </sheetViews>
  <sheetFormatPr defaultColWidth="6.75" defaultRowHeight="11.25" outlineLevelCol="6"/>
  <cols>
    <col min="1" max="1" width="19" style="35" customWidth="1"/>
    <col min="2" max="2" width="2" style="35" customWidth="1"/>
    <col min="3" max="3" width="14.625" style="35" customWidth="1"/>
    <col min="4" max="4" width="5.875" style="35" customWidth="1"/>
    <col min="5" max="5" width="21.75" style="35" customWidth="1"/>
    <col min="6" max="6" width="1" style="35" customWidth="1"/>
    <col min="7" max="7" width="20.5" style="35" customWidth="1"/>
    <col min="8" max="16384" width="6.75" style="35"/>
  </cols>
  <sheetData>
    <row r="1" ht="60.75" customHeight="1" spans="1:7">
      <c r="A1" s="36"/>
      <c r="B1" s="36"/>
      <c r="C1" s="52" t="s">
        <v>0</v>
      </c>
      <c r="D1" s="52"/>
      <c r="E1" s="52"/>
      <c r="F1" s="53" t="s">
        <v>1</v>
      </c>
      <c r="G1" s="53"/>
    </row>
    <row r="2" ht="137.25" customHeight="1" spans="1:7">
      <c r="A2" s="54" t="s">
        <v>2</v>
      </c>
      <c r="B2" s="54"/>
      <c r="C2" s="54"/>
      <c r="D2" s="54"/>
      <c r="E2" s="54"/>
      <c r="F2" s="54"/>
      <c r="G2" s="54"/>
    </row>
    <row r="3" ht="59.25" customHeight="1" spans="1:7">
      <c r="A3" s="42"/>
      <c r="B3" s="42"/>
      <c r="C3" s="42"/>
      <c r="D3" s="42"/>
      <c r="E3" s="42"/>
      <c r="F3" s="42"/>
      <c r="G3" s="42"/>
    </row>
    <row r="4" ht="119.25" customHeight="1" spans="1:7">
      <c r="A4" s="42"/>
      <c r="B4" s="55" t="s">
        <v>3</v>
      </c>
      <c r="C4" s="55"/>
      <c r="D4" s="45"/>
      <c r="E4" s="45"/>
      <c r="F4" s="45"/>
      <c r="G4" s="42"/>
    </row>
    <row r="5" ht="18.75" customHeight="1" spans="1:7">
      <c r="A5" s="42"/>
      <c r="B5" s="51"/>
      <c r="C5" s="51"/>
      <c r="D5" s="56" t="s">
        <v>4</v>
      </c>
      <c r="E5" s="56"/>
      <c r="F5" s="56"/>
      <c r="G5" s="51"/>
    </row>
    <row r="6" ht="119.25" customHeight="1" spans="1:7">
      <c r="A6" s="42"/>
      <c r="B6" s="55" t="s">
        <v>5</v>
      </c>
      <c r="C6" s="55"/>
      <c r="D6" s="45"/>
      <c r="E6" s="45"/>
      <c r="F6" s="45"/>
      <c r="G6" s="42"/>
    </row>
    <row r="7" ht="18" customHeight="1" spans="1:7">
      <c r="A7" s="42"/>
      <c r="B7" s="51"/>
      <c r="C7" s="51"/>
      <c r="D7" s="56" t="s">
        <v>4</v>
      </c>
      <c r="E7" s="56"/>
      <c r="F7" s="56"/>
      <c r="G7" s="51"/>
    </row>
    <row r="8" ht="119.25" customHeight="1" spans="1:7">
      <c r="A8" s="42"/>
      <c r="B8" s="57"/>
      <c r="C8" s="57"/>
      <c r="D8" s="42" t="s">
        <v>6</v>
      </c>
      <c r="E8" s="42"/>
      <c r="F8" s="42"/>
      <c r="G8" s="42"/>
    </row>
    <row r="9" ht="14.25" customHeight="1" spans="1:7">
      <c r="A9" s="36"/>
      <c r="B9" s="36"/>
      <c r="C9" s="51"/>
      <c r="D9" s="51"/>
      <c r="E9" s="51"/>
      <c r="F9" s="40" t="s">
        <v>7</v>
      </c>
      <c r="G9" s="40"/>
    </row>
  </sheetData>
  <mergeCells count="18">
    <mergeCell ref="A1:B1"/>
    <mergeCell ref="C1:E1"/>
    <mergeCell ref="F1:G1"/>
    <mergeCell ref="A2:G2"/>
    <mergeCell ref="A3:G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A9:B9"/>
    <mergeCell ref="C9:E9"/>
    <mergeCell ref="F9:G9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showGridLines="0" workbookViewId="0">
      <selection activeCell="O5" sqref="O5"/>
    </sheetView>
  </sheetViews>
  <sheetFormatPr defaultColWidth="6.75" defaultRowHeight="11.25" outlineLevelCol="7"/>
  <cols>
    <col min="1" max="1" width="15.25" style="35" customWidth="1"/>
    <col min="2" max="2" width="5.375" style="35" customWidth="1"/>
    <col min="3" max="3" width="7.25" style="35" customWidth="1"/>
    <col min="4" max="4" width="9" style="35" customWidth="1"/>
    <col min="5" max="5" width="7.125" style="35" customWidth="1"/>
    <col min="6" max="6" width="15" style="35" customWidth="1"/>
    <col min="7" max="7" width="6.875" style="35" customWidth="1"/>
    <col min="8" max="8" width="22.125" style="35" customWidth="1"/>
    <col min="9" max="16384" width="6.75" style="35"/>
  </cols>
  <sheetData>
    <row r="1" ht="86.25" customHeight="1" spans="1:8">
      <c r="A1" s="36"/>
      <c r="B1" s="36"/>
      <c r="C1" s="37" t="s">
        <v>0</v>
      </c>
      <c r="D1" s="37"/>
      <c r="E1" s="37"/>
      <c r="F1" s="37"/>
      <c r="G1" s="37"/>
      <c r="H1" s="38" t="s">
        <v>1</v>
      </c>
    </row>
    <row r="2" ht="97" customHeight="1" spans="1:8">
      <c r="A2" s="36"/>
      <c r="B2" s="36"/>
      <c r="C2" s="39" t="s">
        <v>2</v>
      </c>
      <c r="D2" s="39"/>
      <c r="E2" s="39"/>
      <c r="F2" s="39"/>
      <c r="G2" s="39"/>
      <c r="H2" s="40"/>
    </row>
    <row r="3" ht="33" customHeight="1" spans="1:8">
      <c r="A3" s="41"/>
      <c r="B3" s="42"/>
      <c r="C3" s="42"/>
      <c r="D3" s="43"/>
      <c r="E3" s="43"/>
      <c r="F3" s="44"/>
      <c r="G3" s="44"/>
      <c r="H3" s="44"/>
    </row>
    <row r="4" ht="68.25" customHeight="1" spans="1:8">
      <c r="A4" s="42" t="s">
        <v>3</v>
      </c>
      <c r="B4" s="45"/>
      <c r="C4" s="45"/>
      <c r="D4" s="45"/>
      <c r="E4" s="42"/>
      <c r="F4" s="42" t="s">
        <v>5</v>
      </c>
      <c r="G4" s="45"/>
      <c r="H4" s="45"/>
    </row>
    <row r="5" ht="23.25" customHeight="1" spans="1:8">
      <c r="A5" s="42"/>
      <c r="B5" s="46" t="s">
        <v>4</v>
      </c>
      <c r="C5" s="46"/>
      <c r="D5" s="46"/>
      <c r="E5" s="47"/>
      <c r="F5" s="47"/>
      <c r="G5" s="48" t="s">
        <v>8</v>
      </c>
      <c r="H5" s="48"/>
    </row>
    <row r="6" ht="18" customHeight="1" spans="1:8">
      <c r="A6" s="42"/>
      <c r="B6" s="42"/>
      <c r="C6" s="42"/>
      <c r="D6" s="42"/>
      <c r="E6" s="42"/>
      <c r="F6" s="42"/>
      <c r="G6" s="42"/>
      <c r="H6" s="42"/>
    </row>
    <row r="7" ht="68.25" customHeight="1" spans="1:8">
      <c r="A7" s="42" t="s">
        <v>9</v>
      </c>
      <c r="B7" s="45"/>
      <c r="C7" s="45"/>
      <c r="D7" s="45"/>
      <c r="E7" s="42"/>
      <c r="F7" s="42" t="s">
        <v>9</v>
      </c>
      <c r="G7" s="45"/>
      <c r="H7" s="45"/>
    </row>
    <row r="8" ht="24" customHeight="1" spans="1:8">
      <c r="A8" s="42"/>
      <c r="B8" s="48" t="s">
        <v>10</v>
      </c>
      <c r="C8" s="48"/>
      <c r="D8" s="46"/>
      <c r="E8" s="46"/>
      <c r="F8" s="46"/>
      <c r="G8" s="48" t="s">
        <v>10</v>
      </c>
      <c r="H8" s="48"/>
    </row>
    <row r="9" ht="18" customHeight="1" spans="1:8">
      <c r="A9" s="42"/>
      <c r="B9" s="49"/>
      <c r="C9" s="49"/>
      <c r="D9" s="49"/>
      <c r="E9" s="49"/>
      <c r="F9" s="42"/>
      <c r="G9" s="42"/>
      <c r="H9" s="42"/>
    </row>
    <row r="10" ht="68.25" customHeight="1" spans="1:8">
      <c r="A10" s="42" t="s">
        <v>11</v>
      </c>
      <c r="B10" s="45"/>
      <c r="C10" s="45"/>
      <c r="D10" s="45"/>
      <c r="E10" s="42"/>
      <c r="F10" s="42" t="s">
        <v>12</v>
      </c>
      <c r="G10" s="50"/>
      <c r="H10" s="50"/>
    </row>
    <row r="11" ht="24" customHeight="1" spans="1:8">
      <c r="A11" s="42"/>
      <c r="B11" s="46" t="s">
        <v>13</v>
      </c>
      <c r="C11" s="46"/>
      <c r="D11" s="46"/>
      <c r="E11" s="46"/>
      <c r="F11" s="46"/>
      <c r="G11" s="48" t="s">
        <v>14</v>
      </c>
      <c r="H11" s="48"/>
    </row>
    <row r="12" ht="18" customHeight="1" spans="1:8">
      <c r="A12" s="42"/>
      <c r="B12" s="42"/>
      <c r="C12" s="42"/>
      <c r="D12" s="42"/>
      <c r="E12" s="42"/>
      <c r="F12" s="42"/>
      <c r="G12" s="42"/>
      <c r="H12" s="42"/>
    </row>
    <row r="13" ht="68.25" customHeight="1" spans="1:8">
      <c r="A13" s="42" t="s">
        <v>15</v>
      </c>
      <c r="B13" s="42" t="s">
        <v>16</v>
      </c>
      <c r="C13" s="42"/>
      <c r="D13" s="42"/>
      <c r="E13" s="42"/>
      <c r="F13" s="42" t="s">
        <v>17</v>
      </c>
      <c r="G13" s="42" t="s">
        <v>16</v>
      </c>
      <c r="H13" s="42"/>
    </row>
    <row r="14" ht="14.25" customHeight="1" spans="1:8">
      <c r="A14" s="36"/>
      <c r="B14" s="36"/>
      <c r="C14" s="51"/>
      <c r="D14" s="51"/>
      <c r="E14" s="51"/>
      <c r="F14" s="51"/>
      <c r="G14" s="51"/>
      <c r="H14" s="40" t="s">
        <v>18</v>
      </c>
    </row>
  </sheetData>
  <mergeCells count="28">
    <mergeCell ref="A1:B1"/>
    <mergeCell ref="C1:G1"/>
    <mergeCell ref="A2:B2"/>
    <mergeCell ref="C2:G2"/>
    <mergeCell ref="B3:C3"/>
    <mergeCell ref="G3:H3"/>
    <mergeCell ref="B4:D4"/>
    <mergeCell ref="G4:H4"/>
    <mergeCell ref="B5:D5"/>
    <mergeCell ref="G5:H5"/>
    <mergeCell ref="B6:C6"/>
    <mergeCell ref="G6:H6"/>
    <mergeCell ref="B7:D7"/>
    <mergeCell ref="G7:H7"/>
    <mergeCell ref="B8:D8"/>
    <mergeCell ref="G8:H8"/>
    <mergeCell ref="B9:C9"/>
    <mergeCell ref="G9:H9"/>
    <mergeCell ref="B10:D10"/>
    <mergeCell ref="G10:H10"/>
    <mergeCell ref="B11:D11"/>
    <mergeCell ref="G11:H11"/>
    <mergeCell ref="B12:C12"/>
    <mergeCell ref="G12:H12"/>
    <mergeCell ref="B13:D13"/>
    <mergeCell ref="G13:H13"/>
    <mergeCell ref="A14:B14"/>
    <mergeCell ref="C14:G1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L2" sqref="L2"/>
    </sheetView>
  </sheetViews>
  <sheetFormatPr defaultColWidth="9" defaultRowHeight="13.5"/>
  <cols>
    <col min="8" max="8" width="13.375" customWidth="1"/>
    <col min="9" max="9" width="11.4666666666667" customWidth="1"/>
  </cols>
  <sheetData>
    <row r="1" ht="40" customHeight="1" spans="1:8">
      <c r="A1" s="32" t="s">
        <v>19</v>
      </c>
      <c r="B1" s="32"/>
      <c r="C1" s="32"/>
      <c r="D1" s="32"/>
      <c r="E1" s="32"/>
      <c r="F1" s="32"/>
      <c r="G1" s="32"/>
      <c r="H1" s="32"/>
    </row>
    <row r="2" ht="409" customHeight="1" spans="1:9">
      <c r="A2" s="33" t="s">
        <v>20</v>
      </c>
      <c r="B2" s="33"/>
      <c r="C2" s="33"/>
      <c r="D2" s="33"/>
      <c r="E2" s="33"/>
      <c r="F2" s="33"/>
      <c r="G2" s="33"/>
      <c r="H2" s="33"/>
      <c r="I2" s="33"/>
    </row>
    <row r="21" spans="10:10">
      <c r="J21" s="34"/>
    </row>
  </sheetData>
  <mergeCells count="2">
    <mergeCell ref="A1:H1"/>
    <mergeCell ref="A2:I2"/>
  </mergeCells>
  <pageMargins left="0.75" right="0.75" top="1" bottom="0.511805555555556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2" sqref="A2:D2"/>
    </sheetView>
  </sheetViews>
  <sheetFormatPr defaultColWidth="9" defaultRowHeight="13.5" outlineLevelCol="3"/>
  <cols>
    <col min="1" max="1" width="11.625" customWidth="1"/>
    <col min="2" max="2" width="21.625" customWidth="1"/>
    <col min="3" max="3" width="18.25" style="20" customWidth="1"/>
    <col min="4" max="4" width="14.75" customWidth="1"/>
  </cols>
  <sheetData>
    <row r="1" ht="46" customHeight="1" spans="1:4">
      <c r="A1" s="21" t="s">
        <v>21</v>
      </c>
      <c r="B1" s="21"/>
      <c r="C1" s="22"/>
      <c r="D1" s="21"/>
    </row>
    <row r="2" ht="46" customHeight="1" spans="1:4">
      <c r="A2" s="23" t="s">
        <v>22</v>
      </c>
      <c r="B2" s="24"/>
      <c r="C2" s="24"/>
      <c r="D2" s="25"/>
    </row>
    <row r="3" ht="35" customHeight="1" spans="1:4">
      <c r="A3" s="26" t="s">
        <v>23</v>
      </c>
      <c r="B3" s="26" t="s">
        <v>24</v>
      </c>
      <c r="C3" s="27" t="s">
        <v>25</v>
      </c>
      <c r="D3" s="26" t="s">
        <v>26</v>
      </c>
    </row>
    <row r="4" ht="35" customHeight="1" spans="1:4">
      <c r="A4" s="28">
        <v>1</v>
      </c>
      <c r="B4" s="29" t="s">
        <v>27</v>
      </c>
      <c r="C4" s="30"/>
      <c r="D4" s="29"/>
    </row>
    <row r="5" ht="35" customHeight="1" spans="1:4">
      <c r="A5" s="28">
        <v>2</v>
      </c>
      <c r="B5" s="29" t="s">
        <v>28</v>
      </c>
      <c r="C5" s="30"/>
      <c r="D5" s="29"/>
    </row>
    <row r="6" ht="35" customHeight="1" spans="1:4">
      <c r="A6" s="28">
        <v>3</v>
      </c>
      <c r="B6" s="29" t="s">
        <v>29</v>
      </c>
      <c r="C6" s="30"/>
      <c r="D6" s="29"/>
    </row>
    <row r="7" ht="35" customHeight="1" spans="1:4">
      <c r="A7" s="28">
        <v>4</v>
      </c>
      <c r="B7" s="29" t="s">
        <v>30</v>
      </c>
      <c r="C7" s="30"/>
      <c r="D7" s="29"/>
    </row>
    <row r="8" ht="35" customHeight="1" spans="1:4">
      <c r="A8" s="1"/>
      <c r="B8" s="1"/>
      <c r="C8" s="31"/>
      <c r="D8" s="1"/>
    </row>
    <row r="9" spans="1:4">
      <c r="A9" s="1"/>
      <c r="B9" s="1"/>
      <c r="C9" s="31"/>
      <c r="D9" s="1"/>
    </row>
    <row r="10" spans="1:4">
      <c r="A10" s="1"/>
      <c r="B10" s="1"/>
      <c r="C10" s="31"/>
      <c r="D10" s="1"/>
    </row>
    <row r="11" spans="1:4">
      <c r="A11" s="1"/>
      <c r="B11" s="1"/>
      <c r="C11" s="31"/>
      <c r="D11" s="1"/>
    </row>
    <row r="12" spans="1:4">
      <c r="A12" s="1"/>
      <c r="B12" s="1"/>
      <c r="C12" s="31"/>
      <c r="D12" s="1"/>
    </row>
    <row r="13" spans="1:4">
      <c r="A13" s="1"/>
      <c r="B13" s="1"/>
      <c r="C13" s="31"/>
      <c r="D13" s="1"/>
    </row>
  </sheetData>
  <mergeCells count="2">
    <mergeCell ref="A1:D1"/>
    <mergeCell ref="A2:D2"/>
  </mergeCells>
  <pageMargins left="1.02361111111111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opLeftCell="A5" workbookViewId="0">
      <selection activeCell="O11" sqref="O11"/>
    </sheetView>
  </sheetViews>
  <sheetFormatPr defaultColWidth="9" defaultRowHeight="13.5"/>
  <cols>
    <col min="2" max="2" width="13.375" customWidth="1"/>
    <col min="5" max="5" width="9.125" customWidth="1"/>
    <col min="6" max="6" width="8.625" customWidth="1"/>
    <col min="8" max="8" width="8.25" customWidth="1"/>
    <col min="9" max="9" width="26.125" style="1" customWidth="1"/>
    <col min="10" max="10" width="14.375" customWidth="1"/>
    <col min="11" max="11" width="12.875" style="16" customWidth="1"/>
  </cols>
  <sheetData>
    <row r="1" ht="26" customHeight="1" spans="1:11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23</v>
      </c>
      <c r="B2" s="3" t="s">
        <v>31</v>
      </c>
      <c r="C2" s="3" t="s">
        <v>32</v>
      </c>
      <c r="D2" s="3" t="s">
        <v>33</v>
      </c>
      <c r="E2" s="3" t="s">
        <v>34</v>
      </c>
      <c r="F2" s="3"/>
      <c r="G2" s="3"/>
      <c r="H2" s="3"/>
      <c r="I2" s="3" t="s">
        <v>26</v>
      </c>
      <c r="J2" s="7" t="s">
        <v>35</v>
      </c>
      <c r="K2" s="7" t="s">
        <v>36</v>
      </c>
    </row>
    <row r="3" spans="1:11">
      <c r="A3" s="3"/>
      <c r="B3" s="3"/>
      <c r="C3" s="3"/>
      <c r="D3" s="3"/>
      <c r="E3" s="3" t="s">
        <v>37</v>
      </c>
      <c r="F3" s="3" t="s">
        <v>38</v>
      </c>
      <c r="G3" s="3" t="s">
        <v>39</v>
      </c>
      <c r="H3" s="3" t="s">
        <v>40</v>
      </c>
      <c r="I3" s="3"/>
      <c r="J3" s="7"/>
      <c r="K3" s="7"/>
    </row>
    <row r="4" ht="29" customHeight="1" spans="1:11">
      <c r="A4" s="4"/>
      <c r="B4" s="5" t="s">
        <v>30</v>
      </c>
      <c r="C4" s="6"/>
      <c r="D4" s="6"/>
      <c r="E4" s="6"/>
      <c r="F4" s="6"/>
      <c r="G4" s="6"/>
      <c r="H4" s="6"/>
      <c r="I4" s="6"/>
      <c r="J4" s="10"/>
      <c r="K4" s="18"/>
    </row>
    <row r="5" ht="35" customHeight="1" spans="1:11">
      <c r="A5" s="17">
        <v>2</v>
      </c>
      <c r="B5" s="8" t="s">
        <v>41</v>
      </c>
      <c r="C5" s="8">
        <v>179</v>
      </c>
      <c r="D5" s="8" t="s">
        <v>42</v>
      </c>
      <c r="E5" s="8"/>
      <c r="F5" s="8"/>
      <c r="G5" s="8"/>
      <c r="H5" s="8"/>
      <c r="I5" s="8" t="s">
        <v>43</v>
      </c>
      <c r="J5" s="8"/>
      <c r="K5" s="8"/>
    </row>
    <row r="6" ht="35" customHeight="1" spans="1:11">
      <c r="A6" s="17">
        <v>3</v>
      </c>
      <c r="B6" s="8" t="s">
        <v>44</v>
      </c>
      <c r="C6" s="8">
        <v>20</v>
      </c>
      <c r="D6" s="8" t="s">
        <v>45</v>
      </c>
      <c r="E6" s="8"/>
      <c r="F6" s="8"/>
      <c r="G6" s="8"/>
      <c r="H6" s="8"/>
      <c r="I6" s="8" t="s">
        <v>46</v>
      </c>
      <c r="J6" s="8"/>
      <c r="K6" s="8"/>
    </row>
    <row r="7" ht="35" customHeight="1" spans="1:11">
      <c r="A7" s="17">
        <v>4</v>
      </c>
      <c r="B7" s="8" t="s">
        <v>47</v>
      </c>
      <c r="C7" s="8">
        <v>1665</v>
      </c>
      <c r="D7" s="8" t="s">
        <v>42</v>
      </c>
      <c r="E7" s="8"/>
      <c r="F7" s="8"/>
      <c r="G7" s="8"/>
      <c r="H7" s="8"/>
      <c r="I7" s="8" t="s">
        <v>48</v>
      </c>
      <c r="J7" s="8"/>
      <c r="K7" s="8"/>
    </row>
    <row r="8" ht="35" customHeight="1" spans="1:11">
      <c r="A8" s="17">
        <v>5</v>
      </c>
      <c r="B8" s="8" t="s">
        <v>49</v>
      </c>
      <c r="C8" s="8">
        <f>15788-2000</f>
        <v>13788</v>
      </c>
      <c r="D8" s="8" t="s">
        <v>42</v>
      </c>
      <c r="E8" s="8"/>
      <c r="F8" s="8"/>
      <c r="G8" s="8"/>
      <c r="H8" s="8"/>
      <c r="I8" s="8" t="s">
        <v>50</v>
      </c>
      <c r="J8" s="8"/>
      <c r="K8" s="8"/>
    </row>
    <row r="9" ht="35" customHeight="1" spans="1:11">
      <c r="A9" s="17">
        <v>6</v>
      </c>
      <c r="B9" s="8" t="s">
        <v>51</v>
      </c>
      <c r="C9" s="8">
        <f>10085-786</f>
        <v>9299</v>
      </c>
      <c r="D9" s="8" t="s">
        <v>42</v>
      </c>
      <c r="E9" s="8"/>
      <c r="F9" s="8"/>
      <c r="G9" s="8"/>
      <c r="H9" s="8"/>
      <c r="I9" s="8" t="s">
        <v>52</v>
      </c>
      <c r="J9" s="8"/>
      <c r="K9" s="8"/>
    </row>
    <row r="10" ht="35" customHeight="1" spans="1:11">
      <c r="A10" s="17">
        <v>7</v>
      </c>
      <c r="B10" s="8" t="s">
        <v>49</v>
      </c>
      <c r="C10" s="8">
        <v>80</v>
      </c>
      <c r="D10" s="8" t="s">
        <v>42</v>
      </c>
      <c r="E10" s="8"/>
      <c r="F10" s="8"/>
      <c r="G10" s="8"/>
      <c r="H10" s="8"/>
      <c r="I10" s="8" t="s">
        <v>53</v>
      </c>
      <c r="J10" s="8"/>
      <c r="K10" s="8"/>
    </row>
    <row r="11" ht="35" customHeight="1" spans="1:11">
      <c r="A11" s="17">
        <v>8</v>
      </c>
      <c r="B11" s="8" t="s">
        <v>54</v>
      </c>
      <c r="C11" s="8">
        <v>120</v>
      </c>
      <c r="D11" s="8" t="s">
        <v>42</v>
      </c>
      <c r="E11" s="8"/>
      <c r="F11" s="8"/>
      <c r="G11" s="8"/>
      <c r="H11" s="8"/>
      <c r="I11" s="8" t="s">
        <v>55</v>
      </c>
      <c r="J11" s="8"/>
      <c r="K11" s="8"/>
    </row>
    <row r="12" ht="35" customHeight="1" spans="1:11">
      <c r="A12" s="17">
        <v>9</v>
      </c>
      <c r="B12" s="8" t="s">
        <v>56</v>
      </c>
      <c r="C12" s="8">
        <v>80</v>
      </c>
      <c r="D12" s="8" t="s">
        <v>42</v>
      </c>
      <c r="E12" s="8"/>
      <c r="F12" s="8"/>
      <c r="G12" s="8"/>
      <c r="H12" s="8"/>
      <c r="I12" s="8" t="s">
        <v>53</v>
      </c>
      <c r="J12" s="8"/>
      <c r="K12" s="8"/>
    </row>
    <row r="13" ht="35" customHeight="1" spans="1:11">
      <c r="A13" s="17">
        <v>10</v>
      </c>
      <c r="B13" s="8" t="s">
        <v>57</v>
      </c>
      <c r="C13" s="8">
        <v>50</v>
      </c>
      <c r="D13" s="8" t="s">
        <v>42</v>
      </c>
      <c r="E13" s="8"/>
      <c r="F13" s="8"/>
      <c r="G13" s="8"/>
      <c r="H13" s="8"/>
      <c r="I13" s="8" t="s">
        <v>58</v>
      </c>
      <c r="J13" s="8"/>
      <c r="K13" s="8"/>
    </row>
    <row r="14" ht="35" customHeight="1" spans="1:11">
      <c r="A14" s="17">
        <v>11</v>
      </c>
      <c r="B14" s="8" t="s">
        <v>59</v>
      </c>
      <c r="C14" s="8">
        <v>70</v>
      </c>
      <c r="D14" s="8" t="s">
        <v>42</v>
      </c>
      <c r="E14" s="8"/>
      <c r="F14" s="8"/>
      <c r="G14" s="8"/>
      <c r="H14" s="8"/>
      <c r="I14" s="8" t="s">
        <v>55</v>
      </c>
      <c r="J14" s="8"/>
      <c r="K14" s="8"/>
    </row>
    <row r="15" ht="35" customHeight="1" spans="1:11">
      <c r="A15" s="17">
        <v>12</v>
      </c>
      <c r="B15" s="8" t="s">
        <v>60</v>
      </c>
      <c r="C15" s="8">
        <v>13</v>
      </c>
      <c r="D15" s="8" t="s">
        <v>42</v>
      </c>
      <c r="E15" s="8"/>
      <c r="F15" s="8"/>
      <c r="G15" s="8" t="s">
        <v>61</v>
      </c>
      <c r="H15" s="8" t="s">
        <v>62</v>
      </c>
      <c r="I15" s="8" t="s">
        <v>63</v>
      </c>
      <c r="J15" s="8"/>
      <c r="K15" s="8"/>
    </row>
    <row r="16" ht="35" customHeight="1" spans="1:11">
      <c r="A16" s="17">
        <v>13</v>
      </c>
      <c r="B16" s="8" t="s">
        <v>64</v>
      </c>
      <c r="C16" s="8">
        <v>237</v>
      </c>
      <c r="D16" s="8" t="s">
        <v>65</v>
      </c>
      <c r="E16" s="8"/>
      <c r="F16" s="8"/>
      <c r="G16" s="8"/>
      <c r="H16" s="8"/>
      <c r="I16" s="8" t="s">
        <v>64</v>
      </c>
      <c r="J16" s="8"/>
      <c r="K16" s="8"/>
    </row>
    <row r="17" ht="35" customHeight="1" spans="1:11">
      <c r="A17" s="17">
        <v>14</v>
      </c>
      <c r="B17" s="8" t="s">
        <v>66</v>
      </c>
      <c r="C17" s="8">
        <v>300</v>
      </c>
      <c r="D17" s="8" t="s">
        <v>65</v>
      </c>
      <c r="E17" s="8"/>
      <c r="F17" s="8"/>
      <c r="G17" s="8"/>
      <c r="H17" s="8"/>
      <c r="I17" s="8" t="s">
        <v>66</v>
      </c>
      <c r="J17" s="8"/>
      <c r="K17" s="8"/>
    </row>
    <row r="18" ht="35" customHeight="1" spans="1:11">
      <c r="A18" s="17">
        <v>15</v>
      </c>
      <c r="B18" s="8" t="s">
        <v>67</v>
      </c>
      <c r="C18" s="8">
        <v>510</v>
      </c>
      <c r="D18" s="8" t="s">
        <v>65</v>
      </c>
      <c r="E18" s="8"/>
      <c r="F18" s="8"/>
      <c r="G18" s="8"/>
      <c r="H18" s="8"/>
      <c r="I18" s="8" t="s">
        <v>68</v>
      </c>
      <c r="J18" s="8"/>
      <c r="K18" s="8"/>
    </row>
    <row r="19" ht="35" customHeight="1" spans="1:11">
      <c r="A19" s="17">
        <v>16</v>
      </c>
      <c r="B19" s="8" t="s">
        <v>69</v>
      </c>
      <c r="C19" s="8">
        <v>184</v>
      </c>
      <c r="D19" s="8" t="s">
        <v>65</v>
      </c>
      <c r="E19" s="8"/>
      <c r="F19" s="8"/>
      <c r="G19" s="8"/>
      <c r="H19" s="8"/>
      <c r="I19" s="8" t="s">
        <v>70</v>
      </c>
      <c r="J19" s="8"/>
      <c r="K19" s="19"/>
    </row>
    <row r="20" ht="35" customHeight="1" spans="1:11">
      <c r="A20" s="17">
        <v>17</v>
      </c>
      <c r="B20" s="8" t="s">
        <v>71</v>
      </c>
      <c r="C20" s="8">
        <v>255</v>
      </c>
      <c r="D20" s="8" t="s">
        <v>65</v>
      </c>
      <c r="E20" s="8"/>
      <c r="F20" s="8"/>
      <c r="G20" s="8"/>
      <c r="H20" s="8"/>
      <c r="I20" s="8" t="s">
        <v>72</v>
      </c>
      <c r="J20" s="8"/>
      <c r="K20" s="8"/>
    </row>
    <row r="21" ht="35" customHeight="1" spans="1:11">
      <c r="A21" s="17">
        <v>18</v>
      </c>
      <c r="B21" s="8" t="s">
        <v>71</v>
      </c>
      <c r="C21" s="8">
        <v>255</v>
      </c>
      <c r="D21" s="8" t="s">
        <v>65</v>
      </c>
      <c r="E21" s="8"/>
      <c r="F21" s="8"/>
      <c r="G21" s="8"/>
      <c r="H21" s="8"/>
      <c r="I21" s="8" t="s">
        <v>73</v>
      </c>
      <c r="J21" s="8"/>
      <c r="K21" s="8"/>
    </row>
    <row r="22" ht="35" customHeight="1" spans="1:11">
      <c r="A22" s="17">
        <v>19</v>
      </c>
      <c r="B22" s="8" t="s">
        <v>74</v>
      </c>
      <c r="C22" s="8">
        <v>35</v>
      </c>
      <c r="D22" s="8" t="s">
        <v>45</v>
      </c>
      <c r="E22" s="8"/>
      <c r="F22" s="8"/>
      <c r="G22" s="8"/>
      <c r="H22" s="8"/>
      <c r="I22" s="8" t="s">
        <v>75</v>
      </c>
      <c r="J22" s="8"/>
      <c r="K22" s="8"/>
    </row>
    <row r="23" ht="35" customHeight="1" spans="1:11">
      <c r="A23" s="17">
        <v>20</v>
      </c>
      <c r="B23" s="8" t="s">
        <v>76</v>
      </c>
      <c r="C23" s="8">
        <v>500</v>
      </c>
      <c r="D23" s="8" t="s">
        <v>45</v>
      </c>
      <c r="E23" s="8"/>
      <c r="F23" s="8"/>
      <c r="G23" s="8"/>
      <c r="H23" s="8"/>
      <c r="I23" s="8" t="s">
        <v>77</v>
      </c>
      <c r="J23" s="8"/>
      <c r="K23" s="8"/>
    </row>
    <row r="24" ht="35" customHeight="1" spans="1:11">
      <c r="A24" s="17">
        <v>21</v>
      </c>
      <c r="B24" s="8" t="s">
        <v>76</v>
      </c>
      <c r="C24" s="8">
        <v>600</v>
      </c>
      <c r="D24" s="8" t="s">
        <v>45</v>
      </c>
      <c r="E24" s="8"/>
      <c r="F24" s="8"/>
      <c r="G24" s="8"/>
      <c r="H24" s="8"/>
      <c r="I24" s="8" t="s">
        <v>78</v>
      </c>
      <c r="J24" s="8"/>
      <c r="K24" s="8"/>
    </row>
    <row r="25" ht="35" customHeight="1" spans="1:11">
      <c r="A25" s="17">
        <v>22</v>
      </c>
      <c r="B25" s="8" t="s">
        <v>79</v>
      </c>
      <c r="C25" s="8">
        <v>200</v>
      </c>
      <c r="D25" s="8" t="s">
        <v>45</v>
      </c>
      <c r="E25" s="8"/>
      <c r="F25" s="8"/>
      <c r="G25" s="8"/>
      <c r="H25" s="8"/>
      <c r="I25" s="8" t="s">
        <v>80</v>
      </c>
      <c r="J25" s="8"/>
      <c r="K25" s="8"/>
    </row>
    <row r="26" ht="35" customHeight="1" spans="1:11">
      <c r="A26" s="17">
        <v>23</v>
      </c>
      <c r="B26" s="8" t="s">
        <v>79</v>
      </c>
      <c r="C26" s="8">
        <v>8000</v>
      </c>
      <c r="D26" s="8" t="s">
        <v>42</v>
      </c>
      <c r="E26" s="8"/>
      <c r="F26" s="8"/>
      <c r="G26" s="8"/>
      <c r="H26" s="8"/>
      <c r="I26" s="8" t="s">
        <v>81</v>
      </c>
      <c r="J26" s="8"/>
      <c r="K26" s="8"/>
    </row>
    <row r="27" ht="35" customHeight="1" spans="1:11">
      <c r="A27" s="17">
        <v>24</v>
      </c>
      <c r="B27" s="8" t="s">
        <v>82</v>
      </c>
      <c r="C27" s="8">
        <v>5000</v>
      </c>
      <c r="D27" s="8" t="s">
        <v>42</v>
      </c>
      <c r="E27" s="8"/>
      <c r="F27" s="8"/>
      <c r="G27" s="8"/>
      <c r="H27" s="8"/>
      <c r="I27" s="8" t="s">
        <v>81</v>
      </c>
      <c r="J27" s="8"/>
      <c r="K27" s="8"/>
    </row>
    <row r="28" ht="35" customHeight="1" spans="1:11">
      <c r="A28" s="17">
        <v>25</v>
      </c>
      <c r="B28" s="8" t="s">
        <v>83</v>
      </c>
      <c r="C28" s="8">
        <v>300</v>
      </c>
      <c r="D28" s="8" t="s">
        <v>45</v>
      </c>
      <c r="E28" s="8"/>
      <c r="F28" s="8"/>
      <c r="G28" s="8"/>
      <c r="H28" s="8"/>
      <c r="I28" s="8" t="s">
        <v>84</v>
      </c>
      <c r="J28" s="8"/>
      <c r="K28" s="8"/>
    </row>
    <row r="29" ht="35" customHeight="1" spans="1:11">
      <c r="A29" s="17">
        <v>26</v>
      </c>
      <c r="B29" s="8" t="s">
        <v>83</v>
      </c>
      <c r="C29" s="8">
        <v>400</v>
      </c>
      <c r="D29" s="8" t="s">
        <v>45</v>
      </c>
      <c r="E29" s="8"/>
      <c r="F29" s="8"/>
      <c r="G29" s="8"/>
      <c r="H29" s="8"/>
      <c r="I29" s="8" t="s">
        <v>85</v>
      </c>
      <c r="J29" s="8"/>
      <c r="K29" s="8"/>
    </row>
    <row r="30" ht="35" customHeight="1" spans="1:11">
      <c r="A30" s="17">
        <v>27</v>
      </c>
      <c r="B30" s="8" t="s">
        <v>83</v>
      </c>
      <c r="C30" s="8">
        <v>120</v>
      </c>
      <c r="D30" s="8" t="s">
        <v>45</v>
      </c>
      <c r="E30" s="8"/>
      <c r="F30" s="8"/>
      <c r="G30" s="8"/>
      <c r="H30" s="8"/>
      <c r="I30" s="8" t="s">
        <v>86</v>
      </c>
      <c r="J30" s="8"/>
      <c r="K30" s="8"/>
    </row>
    <row r="31" ht="35" customHeight="1" spans="1:11">
      <c r="A31" s="17">
        <v>28</v>
      </c>
      <c r="B31" s="8" t="s">
        <v>87</v>
      </c>
      <c r="C31" s="8">
        <v>150</v>
      </c>
      <c r="D31" s="8" t="s">
        <v>45</v>
      </c>
      <c r="E31" s="8"/>
      <c r="F31" s="8">
        <v>100</v>
      </c>
      <c r="G31" s="8">
        <v>100</v>
      </c>
      <c r="H31" s="8"/>
      <c r="I31" s="8" t="s">
        <v>88</v>
      </c>
      <c r="J31" s="8"/>
      <c r="K31" s="8"/>
    </row>
    <row r="32" ht="35" customHeight="1" spans="1:11">
      <c r="A32" s="17">
        <v>29</v>
      </c>
      <c r="B32" s="8" t="s">
        <v>89</v>
      </c>
      <c r="C32" s="8">
        <v>100</v>
      </c>
      <c r="D32" s="8" t="s">
        <v>45</v>
      </c>
      <c r="E32" s="8"/>
      <c r="F32" s="8">
        <v>120</v>
      </c>
      <c r="G32" s="8">
        <v>120</v>
      </c>
      <c r="H32" s="8"/>
      <c r="I32" s="8" t="s">
        <v>88</v>
      </c>
      <c r="J32" s="8"/>
      <c r="K32" s="8"/>
    </row>
    <row r="33" spans="1:11">
      <c r="A33" s="9"/>
      <c r="B33" s="9"/>
      <c r="C33" s="9"/>
      <c r="D33" s="9"/>
      <c r="E33" s="9"/>
      <c r="F33" s="9"/>
      <c r="G33" s="9"/>
      <c r="H33" s="9"/>
      <c r="I33" s="2"/>
      <c r="J33" s="9"/>
      <c r="K33" s="2"/>
    </row>
    <row r="34" spans="1:11">
      <c r="A34" s="9"/>
      <c r="B34" s="9"/>
      <c r="C34" s="9"/>
      <c r="D34" s="9"/>
      <c r="E34" s="9"/>
      <c r="F34" s="9"/>
      <c r="G34" s="9"/>
      <c r="H34" s="9"/>
      <c r="I34" s="2"/>
      <c r="J34" s="9"/>
      <c r="K34" s="2"/>
    </row>
    <row r="35" spans="1:11">
      <c r="A35" s="9"/>
      <c r="B35" s="9"/>
      <c r="C35" s="9"/>
      <c r="D35" s="9"/>
      <c r="E35" s="9"/>
      <c r="F35" s="9"/>
      <c r="G35" s="9"/>
      <c r="H35" s="9"/>
      <c r="I35" s="2"/>
      <c r="J35" s="9"/>
      <c r="K35" s="2"/>
    </row>
    <row r="36" spans="1:11">
      <c r="A36" s="9"/>
      <c r="B36" s="9"/>
      <c r="C36" s="9"/>
      <c r="D36" s="9"/>
      <c r="E36" s="9"/>
      <c r="F36" s="9"/>
      <c r="G36" s="9"/>
      <c r="H36" s="9"/>
      <c r="I36" s="2"/>
      <c r="J36" s="9"/>
      <c r="K36" s="2"/>
    </row>
    <row r="37" spans="1:11">
      <c r="A37" s="9"/>
      <c r="B37" s="9"/>
      <c r="C37" s="9"/>
      <c r="D37" s="9"/>
      <c r="E37" s="9"/>
      <c r="F37" s="9"/>
      <c r="G37" s="9"/>
      <c r="H37" s="9"/>
      <c r="I37" s="2"/>
      <c r="J37" s="9"/>
      <c r="K37" s="2"/>
    </row>
    <row r="38" spans="1:11">
      <c r="A38" s="9"/>
      <c r="B38" s="9"/>
      <c r="C38" s="9"/>
      <c r="D38" s="9"/>
      <c r="E38" s="9"/>
      <c r="F38" s="9"/>
      <c r="G38" s="9"/>
      <c r="H38" s="9"/>
      <c r="I38" s="2"/>
      <c r="J38" s="9"/>
      <c r="K38" s="2"/>
    </row>
    <row r="39" spans="1:11">
      <c r="A39" s="9"/>
      <c r="B39" s="9"/>
      <c r="C39" s="9"/>
      <c r="D39" s="9"/>
      <c r="E39" s="9"/>
      <c r="F39" s="9"/>
      <c r="G39" s="9"/>
      <c r="H39" s="9"/>
      <c r="I39" s="2"/>
      <c r="J39" s="9"/>
      <c r="K39" s="2"/>
    </row>
    <row r="40" spans="1:11">
      <c r="A40" s="9"/>
      <c r="B40" s="9"/>
      <c r="C40" s="9"/>
      <c r="D40" s="9"/>
      <c r="E40" s="9"/>
      <c r="F40" s="9"/>
      <c r="G40" s="9"/>
      <c r="H40" s="9"/>
      <c r="I40" s="2"/>
      <c r="J40" s="9"/>
      <c r="K40" s="2"/>
    </row>
    <row r="41" spans="1:11">
      <c r="A41" s="9"/>
      <c r="B41" s="9"/>
      <c r="C41" s="9"/>
      <c r="D41" s="9"/>
      <c r="E41" s="9"/>
      <c r="F41" s="9"/>
      <c r="G41" s="9"/>
      <c r="H41" s="9"/>
      <c r="I41" s="2"/>
      <c r="J41" s="9"/>
      <c r="K41" s="2"/>
    </row>
    <row r="42" spans="1:11">
      <c r="A42" s="9"/>
      <c r="B42" s="9"/>
      <c r="C42" s="9"/>
      <c r="D42" s="9"/>
      <c r="E42" s="9"/>
      <c r="F42" s="9"/>
      <c r="G42" s="9"/>
      <c r="H42" s="9"/>
      <c r="I42" s="2"/>
      <c r="J42" s="9"/>
      <c r="K42" s="2"/>
    </row>
    <row r="43" spans="1:11">
      <c r="A43" s="9"/>
      <c r="B43" s="9"/>
      <c r="C43" s="9"/>
      <c r="D43" s="9"/>
      <c r="E43" s="9"/>
      <c r="F43" s="9"/>
      <c r="G43" s="9"/>
      <c r="H43" s="9"/>
      <c r="I43" s="2"/>
      <c r="J43" s="9"/>
      <c r="K43" s="2"/>
    </row>
    <row r="44" spans="1:11">
      <c r="A44" s="9"/>
      <c r="B44" s="9"/>
      <c r="C44" s="9"/>
      <c r="D44" s="9"/>
      <c r="E44" s="9"/>
      <c r="F44" s="9"/>
      <c r="G44" s="9"/>
      <c r="H44" s="9"/>
      <c r="I44" s="2"/>
      <c r="J44" s="9"/>
      <c r="K44" s="2"/>
    </row>
    <row r="45" spans="1:11">
      <c r="A45" s="9"/>
      <c r="B45" s="9"/>
      <c r="C45" s="9"/>
      <c r="D45" s="9"/>
      <c r="E45" s="9"/>
      <c r="F45" s="9"/>
      <c r="G45" s="9"/>
      <c r="H45" s="9"/>
      <c r="I45" s="2"/>
      <c r="J45" s="9"/>
      <c r="K45" s="2"/>
    </row>
    <row r="46" spans="1:11">
      <c r="A46" s="9"/>
      <c r="B46" s="9"/>
      <c r="C46" s="9"/>
      <c r="D46" s="9"/>
      <c r="E46" s="9"/>
      <c r="F46" s="9"/>
      <c r="G46" s="9"/>
      <c r="H46" s="9"/>
      <c r="I46" s="2"/>
      <c r="J46" s="9"/>
      <c r="K46" s="2"/>
    </row>
    <row r="47" spans="1:11">
      <c r="A47" s="9"/>
      <c r="B47" s="9"/>
      <c r="C47" s="9"/>
      <c r="D47" s="9"/>
      <c r="E47" s="9"/>
      <c r="F47" s="9"/>
      <c r="G47" s="9"/>
      <c r="H47" s="9"/>
      <c r="I47" s="2"/>
      <c r="J47" s="9"/>
      <c r="K47" s="2"/>
    </row>
    <row r="48" spans="1:11">
      <c r="A48" s="9"/>
      <c r="B48" s="9"/>
      <c r="C48" s="9"/>
      <c r="D48" s="9"/>
      <c r="E48" s="9"/>
      <c r="F48" s="9"/>
      <c r="G48" s="9"/>
      <c r="H48" s="9"/>
      <c r="I48" s="2"/>
      <c r="J48" s="9"/>
      <c r="K48" s="2"/>
    </row>
    <row r="49" spans="1:11">
      <c r="A49" s="9"/>
      <c r="B49" s="9"/>
      <c r="C49" s="9"/>
      <c r="D49" s="9"/>
      <c r="E49" s="9"/>
      <c r="F49" s="9"/>
      <c r="G49" s="9"/>
      <c r="H49" s="9"/>
      <c r="I49" s="2"/>
      <c r="J49" s="9"/>
      <c r="K49" s="2"/>
    </row>
    <row r="50" spans="1:11">
      <c r="A50" s="9"/>
      <c r="B50" s="9"/>
      <c r="C50" s="9"/>
      <c r="D50" s="9"/>
      <c r="E50" s="9"/>
      <c r="F50" s="9"/>
      <c r="G50" s="9"/>
      <c r="H50" s="9"/>
      <c r="I50" s="2"/>
      <c r="J50" s="9"/>
      <c r="K50" s="2"/>
    </row>
    <row r="51" spans="1:11">
      <c r="A51" s="9"/>
      <c r="B51" s="9"/>
      <c r="C51" s="9"/>
      <c r="D51" s="9"/>
      <c r="E51" s="9"/>
      <c r="F51" s="9"/>
      <c r="G51" s="9"/>
      <c r="H51" s="9"/>
      <c r="I51" s="2"/>
      <c r="J51" s="9"/>
      <c r="K51" s="2"/>
    </row>
    <row r="52" spans="1:11">
      <c r="A52" s="9"/>
      <c r="B52" s="9"/>
      <c r="C52" s="9"/>
      <c r="D52" s="9"/>
      <c r="E52" s="9"/>
      <c r="F52" s="9"/>
      <c r="G52" s="9"/>
      <c r="H52" s="9"/>
      <c r="I52" s="2"/>
      <c r="J52" s="9"/>
      <c r="K52" s="2"/>
    </row>
    <row r="53" spans="1:11">
      <c r="A53" s="9"/>
      <c r="B53" s="9"/>
      <c r="C53" s="9"/>
      <c r="D53" s="9"/>
      <c r="E53" s="9"/>
      <c r="F53" s="9"/>
      <c r="G53" s="9"/>
      <c r="H53" s="9"/>
      <c r="I53" s="2"/>
      <c r="J53" s="9"/>
      <c r="K53" s="2"/>
    </row>
    <row r="54" spans="1:11">
      <c r="A54" s="9"/>
      <c r="B54" s="9"/>
      <c r="C54" s="9"/>
      <c r="D54" s="9"/>
      <c r="E54" s="9"/>
      <c r="F54" s="9"/>
      <c r="G54" s="9"/>
      <c r="H54" s="9"/>
      <c r="I54" s="2"/>
      <c r="J54" s="9"/>
      <c r="K54" s="2"/>
    </row>
    <row r="55" spans="1:11">
      <c r="A55" s="9"/>
      <c r="B55" s="9"/>
      <c r="C55" s="9"/>
      <c r="D55" s="9"/>
      <c r="E55" s="9"/>
      <c r="F55" s="9"/>
      <c r="G55" s="9"/>
      <c r="H55" s="9"/>
      <c r="I55" s="2"/>
      <c r="J55" s="9"/>
      <c r="K55" s="2"/>
    </row>
    <row r="56" spans="1:11">
      <c r="A56" s="9"/>
      <c r="B56" s="9"/>
      <c r="C56" s="9"/>
      <c r="D56" s="9"/>
      <c r="E56" s="9"/>
      <c r="F56" s="9"/>
      <c r="G56" s="9"/>
      <c r="H56" s="9"/>
      <c r="I56" s="2"/>
      <c r="J56" s="9"/>
      <c r="K56" s="2"/>
    </row>
    <row r="57" spans="1:11">
      <c r="A57" s="9"/>
      <c r="B57" s="9"/>
      <c r="C57" s="9"/>
      <c r="D57" s="9"/>
      <c r="E57" s="9"/>
      <c r="F57" s="9"/>
      <c r="G57" s="9"/>
      <c r="H57" s="9"/>
      <c r="I57" s="2"/>
      <c r="J57" s="9"/>
      <c r="K57" s="2"/>
    </row>
    <row r="58" spans="1:11">
      <c r="A58" s="9"/>
      <c r="B58" s="9"/>
      <c r="C58" s="9"/>
      <c r="D58" s="9"/>
      <c r="E58" s="9"/>
      <c r="F58" s="9"/>
      <c r="G58" s="9"/>
      <c r="H58" s="9"/>
      <c r="I58" s="2"/>
      <c r="J58" s="9"/>
      <c r="K58" s="2"/>
    </row>
  </sheetData>
  <mergeCells count="10">
    <mergeCell ref="A1:K1"/>
    <mergeCell ref="E2:H2"/>
    <mergeCell ref="B4:J4"/>
    <mergeCell ref="A2:A3"/>
    <mergeCell ref="B2:B3"/>
    <mergeCell ref="C2:C3"/>
    <mergeCell ref="D2:D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opLeftCell="A4" workbookViewId="0">
      <selection activeCell="O8" sqref="O8"/>
    </sheetView>
  </sheetViews>
  <sheetFormatPr defaultColWidth="9" defaultRowHeight="13.5"/>
  <cols>
    <col min="2" max="2" width="14.9916666666667" customWidth="1"/>
    <col min="5" max="5" width="7.875" customWidth="1"/>
    <col min="6" max="7" width="8.125" customWidth="1"/>
    <col min="8" max="8" width="11.875" customWidth="1"/>
    <col min="9" max="9" width="20.0666666666667" customWidth="1"/>
    <col min="10" max="10" width="17.3833333333333" customWidth="1"/>
    <col min="11" max="11" width="17.0166666666667" style="16" customWidth="1"/>
  </cols>
  <sheetData>
    <row r="1" ht="27" customHeight="1" spans="1:11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23</v>
      </c>
      <c r="B2" s="3" t="s">
        <v>31</v>
      </c>
      <c r="C2" s="3" t="s">
        <v>32</v>
      </c>
      <c r="D2" s="3" t="s">
        <v>33</v>
      </c>
      <c r="E2" s="3" t="s">
        <v>34</v>
      </c>
      <c r="F2" s="3"/>
      <c r="G2" s="3"/>
      <c r="H2" s="3"/>
      <c r="I2" s="3" t="s">
        <v>26</v>
      </c>
      <c r="J2" s="7" t="s">
        <v>35</v>
      </c>
      <c r="K2" s="7" t="s">
        <v>36</v>
      </c>
    </row>
    <row r="3" spans="1:11">
      <c r="A3" s="3"/>
      <c r="B3" s="3"/>
      <c r="C3" s="3"/>
      <c r="D3" s="3"/>
      <c r="E3" s="3" t="s">
        <v>37</v>
      </c>
      <c r="F3" s="3" t="s">
        <v>38</v>
      </c>
      <c r="G3" s="3" t="s">
        <v>39</v>
      </c>
      <c r="H3" s="3" t="s">
        <v>40</v>
      </c>
      <c r="I3" s="3"/>
      <c r="J3" s="7"/>
      <c r="K3" s="7"/>
    </row>
    <row r="4" ht="35" customHeight="1" spans="1:11">
      <c r="A4" s="4">
        <v>1</v>
      </c>
      <c r="B4" s="5" t="s">
        <v>30</v>
      </c>
      <c r="C4" s="6"/>
      <c r="D4" s="6"/>
      <c r="E4" s="6"/>
      <c r="F4" s="6"/>
      <c r="G4" s="6"/>
      <c r="H4" s="6"/>
      <c r="I4" s="6"/>
      <c r="J4" s="10"/>
      <c r="K4" s="11"/>
    </row>
    <row r="5" ht="35" customHeight="1" spans="1:11">
      <c r="A5" s="17">
        <v>2</v>
      </c>
      <c r="B5" s="8" t="s">
        <v>90</v>
      </c>
      <c r="C5" s="8">
        <v>134</v>
      </c>
      <c r="D5" s="8" t="s">
        <v>45</v>
      </c>
      <c r="E5" s="8"/>
      <c r="F5" s="8"/>
      <c r="G5" s="8"/>
      <c r="H5" s="8"/>
      <c r="I5" s="8" t="s">
        <v>75</v>
      </c>
      <c r="J5" s="8"/>
      <c r="K5" s="8"/>
    </row>
    <row r="6" ht="35" customHeight="1" spans="1:11">
      <c r="A6" s="17">
        <v>3</v>
      </c>
      <c r="B6" s="8" t="s">
        <v>91</v>
      </c>
      <c r="C6" s="8">
        <v>5</v>
      </c>
      <c r="D6" s="8" t="s">
        <v>45</v>
      </c>
      <c r="E6" s="8"/>
      <c r="F6" s="8"/>
      <c r="G6" s="8"/>
      <c r="H6" s="8"/>
      <c r="I6" s="8" t="s">
        <v>92</v>
      </c>
      <c r="J6" s="8"/>
      <c r="K6" s="8"/>
    </row>
    <row r="7" ht="35" customHeight="1" spans="1:11">
      <c r="A7" s="17">
        <v>4</v>
      </c>
      <c r="B7" s="8" t="s">
        <v>93</v>
      </c>
      <c r="C7" s="8">
        <v>9600</v>
      </c>
      <c r="D7" s="8" t="s">
        <v>42</v>
      </c>
      <c r="E7" s="8"/>
      <c r="F7" s="8"/>
      <c r="G7" s="8"/>
      <c r="H7" s="8"/>
      <c r="I7" s="8" t="s">
        <v>94</v>
      </c>
      <c r="J7" s="8"/>
      <c r="K7" s="8"/>
    </row>
    <row r="8" ht="35" customHeight="1" spans="1:11">
      <c r="A8" s="17">
        <v>5</v>
      </c>
      <c r="B8" s="8" t="s">
        <v>95</v>
      </c>
      <c r="C8" s="8">
        <v>2300</v>
      </c>
      <c r="D8" s="8" t="s">
        <v>42</v>
      </c>
      <c r="E8" s="8"/>
      <c r="F8" s="8"/>
      <c r="G8" s="8"/>
      <c r="H8" s="8"/>
      <c r="I8" s="8" t="s">
        <v>96</v>
      </c>
      <c r="J8" s="8"/>
      <c r="K8" s="8"/>
    </row>
    <row r="9" ht="35" customHeight="1" spans="1:11">
      <c r="A9" s="17">
        <v>6</v>
      </c>
      <c r="B9" s="8" t="s">
        <v>97</v>
      </c>
      <c r="C9" s="8">
        <v>4800</v>
      </c>
      <c r="D9" s="8" t="s">
        <v>42</v>
      </c>
      <c r="E9" s="8"/>
      <c r="F9" s="8"/>
      <c r="G9" s="8"/>
      <c r="H9" s="8"/>
      <c r="I9" s="8" t="s">
        <v>98</v>
      </c>
      <c r="J9" s="8"/>
      <c r="K9" s="8"/>
    </row>
    <row r="10" ht="35" customHeight="1" spans="1:11">
      <c r="A10" s="17">
        <v>7</v>
      </c>
      <c r="B10" s="8" t="s">
        <v>99</v>
      </c>
      <c r="C10" s="8">
        <f>4620*4</f>
        <v>18480</v>
      </c>
      <c r="D10" s="8" t="s">
        <v>42</v>
      </c>
      <c r="E10" s="8"/>
      <c r="F10" s="8"/>
      <c r="G10" s="8">
        <v>50</v>
      </c>
      <c r="H10" s="8"/>
      <c r="I10" s="8" t="s">
        <v>100</v>
      </c>
      <c r="J10" s="8"/>
      <c r="K10" s="8"/>
    </row>
    <row r="11" ht="35" customHeight="1" spans="1:11">
      <c r="A11" s="17">
        <v>8</v>
      </c>
      <c r="B11" s="8" t="s">
        <v>99</v>
      </c>
      <c r="C11" s="8">
        <f>8000*4</f>
        <v>32000</v>
      </c>
      <c r="D11" s="8" t="s">
        <v>42</v>
      </c>
      <c r="E11" s="8"/>
      <c r="F11" s="8"/>
      <c r="G11" s="8">
        <v>50</v>
      </c>
      <c r="H11" s="8"/>
      <c r="I11" s="8" t="s">
        <v>101</v>
      </c>
      <c r="J11" s="8"/>
      <c r="K11" s="8"/>
    </row>
    <row r="12" ht="35" customHeight="1" spans="1:11">
      <c r="A12" s="17">
        <v>9</v>
      </c>
      <c r="B12" s="8" t="s">
        <v>102</v>
      </c>
      <c r="C12" s="8">
        <v>4</v>
      </c>
      <c r="D12" s="8" t="s">
        <v>45</v>
      </c>
      <c r="E12" s="8"/>
      <c r="F12" s="8" t="s">
        <v>103</v>
      </c>
      <c r="G12" s="8" t="s">
        <v>104</v>
      </c>
      <c r="H12" s="8" t="s">
        <v>105</v>
      </c>
      <c r="I12" s="8" t="s">
        <v>106</v>
      </c>
      <c r="J12" s="8"/>
      <c r="K12" s="8"/>
    </row>
    <row r="13" ht="35" customHeight="1" spans="1:11">
      <c r="A13" s="17">
        <v>10</v>
      </c>
      <c r="B13" s="8" t="s">
        <v>107</v>
      </c>
      <c r="C13" s="8">
        <v>3900</v>
      </c>
      <c r="D13" s="8" t="s">
        <v>42</v>
      </c>
      <c r="E13" s="8"/>
      <c r="F13" s="8"/>
      <c r="G13" s="8"/>
      <c r="H13" s="8" t="s">
        <v>108</v>
      </c>
      <c r="I13" s="8"/>
      <c r="J13" s="8"/>
      <c r="K13" s="8"/>
    </row>
    <row r="14" ht="35" customHeight="1" spans="1:11">
      <c r="A14" s="17">
        <v>11</v>
      </c>
      <c r="B14" s="8" t="s">
        <v>109</v>
      </c>
      <c r="C14" s="8">
        <v>1200</v>
      </c>
      <c r="D14" s="8" t="s">
        <v>42</v>
      </c>
      <c r="E14" s="8"/>
      <c r="F14" s="8"/>
      <c r="G14" s="8"/>
      <c r="H14" s="8" t="s">
        <v>108</v>
      </c>
      <c r="I14" s="8"/>
      <c r="J14" s="8"/>
      <c r="K14" s="8"/>
    </row>
    <row r="15" ht="35" customHeight="1" spans="1:11">
      <c r="A15" s="17">
        <v>12</v>
      </c>
      <c r="B15" s="8" t="s">
        <v>110</v>
      </c>
      <c r="C15" s="8">
        <v>480</v>
      </c>
      <c r="D15" s="8" t="s">
        <v>42</v>
      </c>
      <c r="E15" s="8"/>
      <c r="F15" s="8"/>
      <c r="G15" s="8"/>
      <c r="H15" s="8" t="s">
        <v>111</v>
      </c>
      <c r="I15" s="8"/>
      <c r="J15" s="8"/>
      <c r="K15" s="8"/>
    </row>
    <row r="16" ht="35" customHeight="1" spans="1:11">
      <c r="A16" s="17">
        <v>13</v>
      </c>
      <c r="B16" s="8" t="s">
        <v>112</v>
      </c>
      <c r="C16" s="8">
        <v>2620</v>
      </c>
      <c r="D16" s="8" t="s">
        <v>42</v>
      </c>
      <c r="E16" s="8"/>
      <c r="F16" s="8"/>
      <c r="G16" s="8"/>
      <c r="H16" s="8" t="s">
        <v>108</v>
      </c>
      <c r="I16" s="8"/>
      <c r="J16" s="8"/>
      <c r="K16" s="8"/>
    </row>
    <row r="17" ht="35" customHeight="1" spans="1:11">
      <c r="A17" s="17">
        <v>14</v>
      </c>
      <c r="B17" s="8" t="s">
        <v>113</v>
      </c>
      <c r="C17" s="8">
        <v>240</v>
      </c>
      <c r="D17" s="8" t="s">
        <v>42</v>
      </c>
      <c r="E17" s="8"/>
      <c r="F17" s="8"/>
      <c r="G17" s="8"/>
      <c r="H17" s="8" t="s">
        <v>108</v>
      </c>
      <c r="I17" s="8"/>
      <c r="J17" s="8"/>
      <c r="K17" s="8"/>
    </row>
    <row r="18" ht="35" customHeight="1" spans="1:11">
      <c r="A18" s="17">
        <v>15</v>
      </c>
      <c r="B18" s="8" t="s">
        <v>114</v>
      </c>
      <c r="C18" s="8">
        <v>1500</v>
      </c>
      <c r="D18" s="8" t="s">
        <v>42</v>
      </c>
      <c r="E18" s="8"/>
      <c r="F18" s="8"/>
      <c r="G18" s="8"/>
      <c r="H18" s="8" t="s">
        <v>108</v>
      </c>
      <c r="I18" s="8"/>
      <c r="J18" s="8"/>
      <c r="K18" s="8"/>
    </row>
    <row r="19" ht="35" customHeight="1" spans="1:11">
      <c r="A19" s="17">
        <v>16</v>
      </c>
      <c r="B19" s="8" t="s">
        <v>115</v>
      </c>
      <c r="C19" s="8">
        <v>100</v>
      </c>
      <c r="D19" s="8" t="s">
        <v>42</v>
      </c>
      <c r="E19" s="8"/>
      <c r="F19" s="8"/>
      <c r="G19" s="8"/>
      <c r="H19" s="8" t="s">
        <v>108</v>
      </c>
      <c r="I19" s="8"/>
      <c r="J19" s="8"/>
      <c r="K19" s="8"/>
    </row>
    <row r="20" ht="35" customHeight="1" spans="1:11">
      <c r="A20" s="17">
        <v>17</v>
      </c>
      <c r="B20" s="8" t="s">
        <v>116</v>
      </c>
      <c r="C20" s="8">
        <v>80</v>
      </c>
      <c r="D20" s="8" t="s">
        <v>42</v>
      </c>
      <c r="E20" s="8"/>
      <c r="F20" s="8"/>
      <c r="G20" s="8"/>
      <c r="H20" s="8" t="s">
        <v>108</v>
      </c>
      <c r="I20" s="8"/>
      <c r="J20" s="8"/>
      <c r="K20" s="8"/>
    </row>
    <row r="21" ht="35" customHeight="1" spans="1:11">
      <c r="A21" s="17">
        <v>18</v>
      </c>
      <c r="B21" s="8" t="s">
        <v>117</v>
      </c>
      <c r="C21" s="8">
        <v>950</v>
      </c>
      <c r="D21" s="8" t="s">
        <v>42</v>
      </c>
      <c r="E21" s="8"/>
      <c r="F21" s="8"/>
      <c r="G21" s="8"/>
      <c r="H21" s="8" t="s">
        <v>108</v>
      </c>
      <c r="I21" s="8"/>
      <c r="J21" s="8"/>
      <c r="K21" s="8"/>
    </row>
    <row r="22" ht="35" customHeight="1" spans="1:11">
      <c r="A22" s="17">
        <v>19</v>
      </c>
      <c r="B22" s="8" t="s">
        <v>118</v>
      </c>
      <c r="C22" s="8">
        <v>3900</v>
      </c>
      <c r="D22" s="8" t="s">
        <v>42</v>
      </c>
      <c r="E22" s="8"/>
      <c r="F22" s="8"/>
      <c r="G22" s="8"/>
      <c r="H22" s="8" t="s">
        <v>108</v>
      </c>
      <c r="I22" s="8"/>
      <c r="J22" s="8"/>
      <c r="K22" s="8"/>
    </row>
    <row r="23" ht="35" customHeight="1" spans="1:11">
      <c r="A23" s="17">
        <v>20</v>
      </c>
      <c r="B23" s="8" t="s">
        <v>118</v>
      </c>
      <c r="C23" s="8">
        <v>2800</v>
      </c>
      <c r="D23" s="8" t="s">
        <v>42</v>
      </c>
      <c r="E23" s="8"/>
      <c r="F23" s="8"/>
      <c r="G23" s="8"/>
      <c r="H23" s="8" t="s">
        <v>111</v>
      </c>
      <c r="I23" s="8"/>
      <c r="J23" s="8"/>
      <c r="K23" s="8"/>
    </row>
    <row r="24" ht="35" customHeight="1" spans="1:11">
      <c r="A24" s="17">
        <v>21</v>
      </c>
      <c r="B24" s="8" t="s">
        <v>119</v>
      </c>
      <c r="C24" s="8">
        <v>900</v>
      </c>
      <c r="D24" s="8" t="s">
        <v>42</v>
      </c>
      <c r="E24" s="8"/>
      <c r="F24" s="8"/>
      <c r="G24" s="8"/>
      <c r="H24" s="8" t="s">
        <v>108</v>
      </c>
      <c r="I24" s="8"/>
      <c r="J24" s="8"/>
      <c r="K24" s="8"/>
    </row>
    <row r="25" ht="35" customHeight="1" spans="1:11">
      <c r="A25" s="17">
        <v>22</v>
      </c>
      <c r="B25" s="8" t="s">
        <v>120</v>
      </c>
      <c r="C25" s="8">
        <v>900</v>
      </c>
      <c r="D25" s="8" t="s">
        <v>42</v>
      </c>
      <c r="E25" s="8"/>
      <c r="F25" s="8"/>
      <c r="G25" s="8"/>
      <c r="H25" s="8" t="s">
        <v>108</v>
      </c>
      <c r="I25" s="8"/>
      <c r="J25" s="8"/>
      <c r="K25" s="8"/>
    </row>
    <row r="26" ht="35" customHeight="1" spans="1:11">
      <c r="A26" s="17">
        <v>23</v>
      </c>
      <c r="B26" s="8" t="s">
        <v>121</v>
      </c>
      <c r="C26" s="8">
        <v>500</v>
      </c>
      <c r="D26" s="8" t="s">
        <v>42</v>
      </c>
      <c r="E26" s="8"/>
      <c r="F26" s="8"/>
      <c r="G26" s="8"/>
      <c r="H26" s="8" t="s">
        <v>108</v>
      </c>
      <c r="I26" s="8"/>
      <c r="J26" s="8"/>
      <c r="K26" s="8"/>
    </row>
    <row r="27" ht="35" customHeight="1" spans="1:11">
      <c r="A27" s="17">
        <v>24</v>
      </c>
      <c r="B27" s="8" t="s">
        <v>122</v>
      </c>
      <c r="C27" s="8">
        <v>120</v>
      </c>
      <c r="D27" s="8" t="s">
        <v>42</v>
      </c>
      <c r="E27" s="8"/>
      <c r="F27" s="8"/>
      <c r="G27" s="8"/>
      <c r="H27" s="8" t="s">
        <v>108</v>
      </c>
      <c r="I27" s="8"/>
      <c r="J27" s="8"/>
      <c r="K27" s="8"/>
    </row>
    <row r="28" ht="35" customHeight="1" spans="1:11">
      <c r="A28" s="17">
        <v>25</v>
      </c>
      <c r="B28" s="8" t="s">
        <v>123</v>
      </c>
      <c r="C28" s="8">
        <v>120</v>
      </c>
      <c r="D28" s="8" t="s">
        <v>42</v>
      </c>
      <c r="E28" s="8"/>
      <c r="F28" s="8"/>
      <c r="G28" s="8"/>
      <c r="H28" s="8" t="s">
        <v>108</v>
      </c>
      <c r="I28" s="8"/>
      <c r="J28" s="8"/>
      <c r="K28" s="8"/>
    </row>
    <row r="29" ht="35" customHeight="1" spans="1:11">
      <c r="A29" s="17">
        <v>26</v>
      </c>
      <c r="B29" s="8" t="s">
        <v>124</v>
      </c>
      <c r="C29" s="8">
        <v>1500</v>
      </c>
      <c r="D29" s="8" t="s">
        <v>42</v>
      </c>
      <c r="E29" s="8"/>
      <c r="F29" s="8"/>
      <c r="G29" s="8"/>
      <c r="H29" s="8" t="s">
        <v>108</v>
      </c>
      <c r="I29" s="8"/>
      <c r="J29" s="8"/>
      <c r="K29" s="8"/>
    </row>
    <row r="30" ht="35" customHeight="1" spans="1:11">
      <c r="A30" s="17">
        <v>27</v>
      </c>
      <c r="B30" s="8" t="s">
        <v>125</v>
      </c>
      <c r="C30" s="8">
        <f>50*64</f>
        <v>3200</v>
      </c>
      <c r="D30" s="8" t="s">
        <v>42</v>
      </c>
      <c r="E30" s="8"/>
      <c r="F30" s="8" t="s">
        <v>126</v>
      </c>
      <c r="G30" s="8" t="s">
        <v>127</v>
      </c>
      <c r="H30" s="8" t="s">
        <v>128</v>
      </c>
      <c r="I30" s="8" t="s">
        <v>129</v>
      </c>
      <c r="J30" s="8"/>
      <c r="K30" s="8"/>
    </row>
    <row r="31" ht="35" customHeight="1" spans="1:11">
      <c r="A31" s="17">
        <v>28</v>
      </c>
      <c r="B31" s="8" t="s">
        <v>130</v>
      </c>
      <c r="C31" s="8">
        <f>50*64</f>
        <v>3200</v>
      </c>
      <c r="D31" s="8" t="s">
        <v>42</v>
      </c>
      <c r="E31" s="8"/>
      <c r="F31" s="8" t="s">
        <v>126</v>
      </c>
      <c r="G31" s="8" t="s">
        <v>127</v>
      </c>
      <c r="H31" s="8" t="s">
        <v>128</v>
      </c>
      <c r="I31" s="8" t="s">
        <v>129</v>
      </c>
      <c r="J31" s="8"/>
      <c r="K31" s="8"/>
    </row>
    <row r="32" ht="35" customHeight="1" spans="1:11">
      <c r="A32" s="17">
        <v>29</v>
      </c>
      <c r="B32" s="8" t="s">
        <v>131</v>
      </c>
      <c r="C32" s="8">
        <f>50*9</f>
        <v>450</v>
      </c>
      <c r="D32" s="8" t="s">
        <v>132</v>
      </c>
      <c r="E32" s="8"/>
      <c r="F32" s="8" t="s">
        <v>133</v>
      </c>
      <c r="G32" s="8" t="s">
        <v>134</v>
      </c>
      <c r="H32" s="8" t="s">
        <v>135</v>
      </c>
      <c r="I32" s="8" t="s">
        <v>136</v>
      </c>
      <c r="J32" s="8"/>
      <c r="K32" s="8"/>
    </row>
    <row r="33" ht="35" customHeight="1" spans="1:11">
      <c r="A33" s="17">
        <v>30</v>
      </c>
      <c r="B33" s="8" t="s">
        <v>137</v>
      </c>
      <c r="C33" s="8">
        <v>200</v>
      </c>
      <c r="D33" s="8" t="s">
        <v>132</v>
      </c>
      <c r="E33" s="8"/>
      <c r="F33" s="8" t="s">
        <v>133</v>
      </c>
      <c r="G33" s="8" t="s">
        <v>138</v>
      </c>
      <c r="H33" s="8" t="s">
        <v>135</v>
      </c>
      <c r="I33" s="8" t="s">
        <v>136</v>
      </c>
      <c r="J33" s="8"/>
      <c r="K33" s="8"/>
    </row>
    <row r="34" ht="35" customHeight="1" spans="1:11">
      <c r="A34" s="17">
        <v>31</v>
      </c>
      <c r="B34" s="8" t="s">
        <v>139</v>
      </c>
      <c r="C34" s="8">
        <f>50*49</f>
        <v>2450</v>
      </c>
      <c r="D34" s="8" t="s">
        <v>42</v>
      </c>
      <c r="E34" s="8"/>
      <c r="F34" s="8" t="s">
        <v>126</v>
      </c>
      <c r="G34" s="8" t="s">
        <v>127</v>
      </c>
      <c r="H34" s="8" t="s">
        <v>140</v>
      </c>
      <c r="I34" s="8" t="s">
        <v>141</v>
      </c>
      <c r="J34" s="8"/>
      <c r="K34" s="8"/>
    </row>
    <row r="35" ht="35" customHeight="1" spans="1:11">
      <c r="A35" s="17">
        <v>32</v>
      </c>
      <c r="B35" s="8" t="s">
        <v>142</v>
      </c>
      <c r="C35" s="8">
        <f>50*36</f>
        <v>1800</v>
      </c>
      <c r="D35" s="8" t="s">
        <v>42</v>
      </c>
      <c r="E35" s="8"/>
      <c r="F35" s="8" t="s">
        <v>127</v>
      </c>
      <c r="G35" s="8" t="s">
        <v>143</v>
      </c>
      <c r="H35" s="8" t="s">
        <v>144</v>
      </c>
      <c r="I35" s="8" t="s">
        <v>145</v>
      </c>
      <c r="J35" s="8"/>
      <c r="K35" s="8"/>
    </row>
    <row r="36" ht="35" customHeight="1" spans="1:11">
      <c r="A36" s="17">
        <v>33</v>
      </c>
      <c r="B36" s="8" t="s">
        <v>146</v>
      </c>
      <c r="C36" s="8">
        <f>50*9</f>
        <v>450</v>
      </c>
      <c r="D36" s="8" t="s">
        <v>132</v>
      </c>
      <c r="E36" s="8"/>
      <c r="F36" s="8" t="s">
        <v>133</v>
      </c>
      <c r="G36" s="8" t="s">
        <v>134</v>
      </c>
      <c r="H36" s="8" t="s">
        <v>135</v>
      </c>
      <c r="I36" s="8" t="s">
        <v>147</v>
      </c>
      <c r="J36" s="8"/>
      <c r="K36" s="8"/>
    </row>
    <row r="37" ht="35" customHeight="1" spans="1:11">
      <c r="A37" s="17">
        <v>34</v>
      </c>
      <c r="B37" s="8" t="s">
        <v>148</v>
      </c>
      <c r="C37" s="8">
        <f>50*4</f>
        <v>200</v>
      </c>
      <c r="D37" s="8" t="s">
        <v>42</v>
      </c>
      <c r="E37" s="8"/>
      <c r="F37" s="8" t="s">
        <v>133</v>
      </c>
      <c r="G37" s="8" t="s">
        <v>149</v>
      </c>
      <c r="H37" s="8" t="s">
        <v>150</v>
      </c>
      <c r="I37" s="8" t="s">
        <v>151</v>
      </c>
      <c r="J37" s="8"/>
      <c r="K37" s="8"/>
    </row>
    <row r="38" ht="35" customHeight="1" spans="1:11">
      <c r="A38" s="17">
        <v>35</v>
      </c>
      <c r="B38" s="8" t="s">
        <v>152</v>
      </c>
      <c r="C38" s="8">
        <f>300*36</f>
        <v>10800</v>
      </c>
      <c r="D38" s="8" t="s">
        <v>42</v>
      </c>
      <c r="E38" s="8"/>
      <c r="F38" s="8" t="s">
        <v>127</v>
      </c>
      <c r="G38" s="8" t="s">
        <v>143</v>
      </c>
      <c r="H38" s="8" t="s">
        <v>144</v>
      </c>
      <c r="I38" s="8" t="s">
        <v>145</v>
      </c>
      <c r="J38" s="8"/>
      <c r="K38" s="8"/>
    </row>
    <row r="39" ht="35" customHeight="1" spans="1:11">
      <c r="A39" s="17">
        <v>36</v>
      </c>
      <c r="B39" s="8" t="s">
        <v>153</v>
      </c>
      <c r="C39" s="8">
        <f>100*64</f>
        <v>6400</v>
      </c>
      <c r="D39" s="8" t="s">
        <v>42</v>
      </c>
      <c r="E39" s="8"/>
      <c r="F39" s="8" t="s">
        <v>127</v>
      </c>
      <c r="G39" s="8" t="s">
        <v>143</v>
      </c>
      <c r="H39" s="8" t="s">
        <v>144</v>
      </c>
      <c r="I39" s="8" t="s">
        <v>154</v>
      </c>
      <c r="J39" s="8"/>
      <c r="K39" s="8"/>
    </row>
    <row r="40" ht="35" customHeight="1" spans="1:11">
      <c r="A40" s="17">
        <v>37</v>
      </c>
      <c r="B40" s="8" t="s">
        <v>109</v>
      </c>
      <c r="C40" s="8">
        <f t="shared" ref="C40:C44" si="0">50*36</f>
        <v>1800</v>
      </c>
      <c r="D40" s="8" t="s">
        <v>42</v>
      </c>
      <c r="E40" s="8"/>
      <c r="F40" s="8" t="s">
        <v>127</v>
      </c>
      <c r="G40" s="8" t="s">
        <v>143</v>
      </c>
      <c r="H40" s="8" t="s">
        <v>144</v>
      </c>
      <c r="I40" s="8" t="s">
        <v>145</v>
      </c>
      <c r="J40" s="8"/>
      <c r="K40" s="8"/>
    </row>
    <row r="41" ht="35" customHeight="1" spans="1:11">
      <c r="A41" s="17">
        <v>38</v>
      </c>
      <c r="B41" s="8" t="s">
        <v>155</v>
      </c>
      <c r="C41" s="8">
        <f t="shared" si="0"/>
        <v>1800</v>
      </c>
      <c r="D41" s="8" t="s">
        <v>42</v>
      </c>
      <c r="E41" s="8"/>
      <c r="F41" s="8" t="s">
        <v>126</v>
      </c>
      <c r="G41" s="8" t="s">
        <v>127</v>
      </c>
      <c r="H41" s="8" t="s">
        <v>144</v>
      </c>
      <c r="I41" s="8" t="s">
        <v>145</v>
      </c>
      <c r="J41" s="8"/>
      <c r="K41" s="8"/>
    </row>
    <row r="42" ht="35" customHeight="1" spans="1:11">
      <c r="A42" s="17">
        <v>39</v>
      </c>
      <c r="B42" s="8" t="s">
        <v>156</v>
      </c>
      <c r="C42" s="8">
        <f>50*9</f>
        <v>450</v>
      </c>
      <c r="D42" s="8" t="s">
        <v>132</v>
      </c>
      <c r="E42" s="8"/>
      <c r="F42" s="8" t="s">
        <v>133</v>
      </c>
      <c r="G42" s="8" t="s">
        <v>134</v>
      </c>
      <c r="H42" s="8" t="s">
        <v>135</v>
      </c>
      <c r="I42" s="8" t="s">
        <v>136</v>
      </c>
      <c r="J42" s="8"/>
      <c r="K42" s="8"/>
    </row>
    <row r="43" ht="35" customHeight="1" spans="1:11">
      <c r="A43" s="17">
        <v>40</v>
      </c>
      <c r="B43" s="8" t="s">
        <v>157</v>
      </c>
      <c r="C43" s="8">
        <f>50*49</f>
        <v>2450</v>
      </c>
      <c r="D43" s="8" t="s">
        <v>42</v>
      </c>
      <c r="E43" s="8"/>
      <c r="F43" s="8" t="s">
        <v>127</v>
      </c>
      <c r="G43" s="8" t="s">
        <v>143</v>
      </c>
      <c r="H43" s="8" t="s">
        <v>144</v>
      </c>
      <c r="I43" s="8" t="s">
        <v>158</v>
      </c>
      <c r="J43" s="8"/>
      <c r="K43" s="8"/>
    </row>
    <row r="44" ht="35" customHeight="1" spans="1:11">
      <c r="A44" s="17">
        <v>41</v>
      </c>
      <c r="B44" s="8" t="s">
        <v>159</v>
      </c>
      <c r="C44" s="8">
        <f t="shared" si="0"/>
        <v>1800</v>
      </c>
      <c r="D44" s="8" t="s">
        <v>42</v>
      </c>
      <c r="E44" s="8"/>
      <c r="F44" s="8" t="s">
        <v>143</v>
      </c>
      <c r="G44" s="8" t="s">
        <v>143</v>
      </c>
      <c r="H44" s="8" t="s">
        <v>144</v>
      </c>
      <c r="I44" s="8" t="s">
        <v>145</v>
      </c>
      <c r="J44" s="8"/>
      <c r="K44" s="8"/>
    </row>
    <row r="45" ht="35" customHeight="1" spans="1:11">
      <c r="A45" s="17">
        <v>42</v>
      </c>
      <c r="B45" s="8" t="s">
        <v>160</v>
      </c>
      <c r="C45" s="8">
        <f>50*49</f>
        <v>2450</v>
      </c>
      <c r="D45" s="8" t="s">
        <v>42</v>
      </c>
      <c r="E45" s="8"/>
      <c r="F45" s="8" t="s">
        <v>127</v>
      </c>
      <c r="G45" s="8" t="s">
        <v>143</v>
      </c>
      <c r="H45" s="8" t="s">
        <v>144</v>
      </c>
      <c r="I45" s="8" t="s">
        <v>158</v>
      </c>
      <c r="J45" s="8"/>
      <c r="K45" s="8"/>
    </row>
    <row r="46" ht="35" customHeight="1" spans="1:11">
      <c r="A46" s="17">
        <v>43</v>
      </c>
      <c r="B46" s="8" t="s">
        <v>161</v>
      </c>
      <c r="C46" s="8">
        <f>50*36</f>
        <v>1800</v>
      </c>
      <c r="D46" s="8" t="s">
        <v>42</v>
      </c>
      <c r="E46" s="8"/>
      <c r="F46" s="8" t="s">
        <v>143</v>
      </c>
      <c r="G46" s="8" t="s">
        <v>133</v>
      </c>
      <c r="H46" s="8" t="s">
        <v>144</v>
      </c>
      <c r="I46" s="8" t="s">
        <v>145</v>
      </c>
      <c r="J46" s="8"/>
      <c r="K46" s="8"/>
    </row>
    <row r="47" ht="35" customHeight="1" spans="1:11">
      <c r="A47" s="17">
        <v>44</v>
      </c>
      <c r="B47" s="8" t="s">
        <v>162</v>
      </c>
      <c r="C47" s="8">
        <f>50*12</f>
        <v>600</v>
      </c>
      <c r="D47" s="8" t="s">
        <v>42</v>
      </c>
      <c r="E47" s="8"/>
      <c r="F47" s="8" t="s">
        <v>133</v>
      </c>
      <c r="G47" s="8" t="s">
        <v>163</v>
      </c>
      <c r="H47" s="8" t="s">
        <v>164</v>
      </c>
      <c r="I47" s="8" t="s">
        <v>165</v>
      </c>
      <c r="J47" s="8"/>
      <c r="K47" s="8"/>
    </row>
    <row r="48" ht="35" customHeight="1" spans="1:11">
      <c r="A48" s="17">
        <v>45</v>
      </c>
      <c r="B48" s="8" t="s">
        <v>115</v>
      </c>
      <c r="C48" s="8">
        <f>200*9</f>
        <v>1800</v>
      </c>
      <c r="D48" s="8" t="s">
        <v>132</v>
      </c>
      <c r="E48" s="8"/>
      <c r="F48" s="8" t="s">
        <v>133</v>
      </c>
      <c r="G48" s="8" t="s">
        <v>163</v>
      </c>
      <c r="H48" s="8" t="s">
        <v>166</v>
      </c>
      <c r="I48" s="8" t="s">
        <v>167</v>
      </c>
      <c r="J48" s="8"/>
      <c r="K48" s="8"/>
    </row>
    <row r="49" ht="35" customHeight="1" spans="1:11">
      <c r="A49" s="17">
        <v>46</v>
      </c>
      <c r="B49" s="8" t="s">
        <v>168</v>
      </c>
      <c r="C49" s="8">
        <f>200*36</f>
        <v>7200</v>
      </c>
      <c r="D49" s="8" t="s">
        <v>42</v>
      </c>
      <c r="E49" s="8"/>
      <c r="F49" s="8" t="s">
        <v>126</v>
      </c>
      <c r="G49" s="8" t="s">
        <v>149</v>
      </c>
      <c r="H49" s="8" t="s">
        <v>144</v>
      </c>
      <c r="I49" s="8" t="s">
        <v>145</v>
      </c>
      <c r="J49" s="8"/>
      <c r="K49" s="8"/>
    </row>
    <row r="50" ht="35" customHeight="1" spans="1:11">
      <c r="A50" s="17">
        <v>47</v>
      </c>
      <c r="B50" s="8" t="s">
        <v>169</v>
      </c>
      <c r="C50" s="8">
        <f>100*36</f>
        <v>3600</v>
      </c>
      <c r="D50" s="8" t="s">
        <v>42</v>
      </c>
      <c r="E50" s="8"/>
      <c r="F50" s="8" t="s">
        <v>127</v>
      </c>
      <c r="G50" s="8" t="s">
        <v>133</v>
      </c>
      <c r="H50" s="8" t="s">
        <v>144</v>
      </c>
      <c r="I50" s="8" t="s">
        <v>145</v>
      </c>
      <c r="J50" s="8"/>
      <c r="K50" s="8"/>
    </row>
    <row r="51" ht="35" customHeight="1" spans="1:11">
      <c r="A51" s="17">
        <v>48</v>
      </c>
      <c r="B51" s="8" t="s">
        <v>73</v>
      </c>
      <c r="C51" s="8">
        <f>(150+120)*36</f>
        <v>9720</v>
      </c>
      <c r="D51" s="8" t="s">
        <v>42</v>
      </c>
      <c r="E51" s="8"/>
      <c r="F51" s="8" t="s">
        <v>143</v>
      </c>
      <c r="G51" s="8" t="s">
        <v>149</v>
      </c>
      <c r="H51" s="8" t="s">
        <v>170</v>
      </c>
      <c r="I51" s="8" t="s">
        <v>171</v>
      </c>
      <c r="J51" s="8"/>
      <c r="K51" s="8"/>
    </row>
    <row r="52" ht="35" customHeight="1" spans="1:11">
      <c r="A52" s="17">
        <v>49</v>
      </c>
      <c r="B52" s="8" t="s">
        <v>172</v>
      </c>
      <c r="C52" s="8">
        <f>250*36</f>
        <v>9000</v>
      </c>
      <c r="D52" s="8" t="s">
        <v>42</v>
      </c>
      <c r="E52" s="8"/>
      <c r="F52" s="8" t="s">
        <v>143</v>
      </c>
      <c r="G52" s="8" t="s">
        <v>149</v>
      </c>
      <c r="H52" s="8" t="s">
        <v>144</v>
      </c>
      <c r="I52" s="8" t="s">
        <v>145</v>
      </c>
      <c r="J52" s="8"/>
      <c r="K52" s="8"/>
    </row>
    <row r="53" ht="35" customHeight="1" spans="1:11">
      <c r="A53" s="17">
        <v>50</v>
      </c>
      <c r="B53" s="8" t="s">
        <v>124</v>
      </c>
      <c r="C53" s="8">
        <f>50*36</f>
        <v>1800</v>
      </c>
      <c r="D53" s="8" t="s">
        <v>42</v>
      </c>
      <c r="E53" s="8"/>
      <c r="F53" s="8" t="s">
        <v>127</v>
      </c>
      <c r="G53" s="8" t="s">
        <v>133</v>
      </c>
      <c r="H53" s="8" t="s">
        <v>144</v>
      </c>
      <c r="I53" s="8" t="s">
        <v>145</v>
      </c>
      <c r="J53" s="8"/>
      <c r="K53" s="8"/>
    </row>
    <row r="54" ht="35" customHeight="1" spans="1:11">
      <c r="A54" s="17">
        <v>51</v>
      </c>
      <c r="B54" s="8" t="s">
        <v>173</v>
      </c>
      <c r="C54" s="8">
        <f>100*36</f>
        <v>3600</v>
      </c>
      <c r="D54" s="8" t="s">
        <v>42</v>
      </c>
      <c r="E54" s="8"/>
      <c r="F54" s="8" t="s">
        <v>127</v>
      </c>
      <c r="G54" s="8" t="s">
        <v>143</v>
      </c>
      <c r="H54" s="8" t="s">
        <v>144</v>
      </c>
      <c r="I54" s="8" t="s">
        <v>145</v>
      </c>
      <c r="J54" s="8"/>
      <c r="K54" s="8"/>
    </row>
    <row r="55" ht="35" customHeight="1" spans="1:11">
      <c r="A55" s="17">
        <v>52</v>
      </c>
      <c r="B55" s="8" t="s">
        <v>137</v>
      </c>
      <c r="C55" s="8">
        <f>2400*36</f>
        <v>86400</v>
      </c>
      <c r="D55" s="8" t="s">
        <v>42</v>
      </c>
      <c r="E55" s="8"/>
      <c r="F55" s="8" t="s">
        <v>133</v>
      </c>
      <c r="G55" s="8" t="s">
        <v>138</v>
      </c>
      <c r="H55" s="8" t="s">
        <v>144</v>
      </c>
      <c r="I55" s="8" t="s">
        <v>174</v>
      </c>
      <c r="J55" s="8"/>
      <c r="K55" s="8"/>
    </row>
    <row r="56" ht="35" customHeight="1" spans="1:11">
      <c r="A56" s="17">
        <v>53</v>
      </c>
      <c r="B56" s="8" t="s">
        <v>110</v>
      </c>
      <c r="C56" s="8">
        <f>350*49</f>
        <v>17150</v>
      </c>
      <c r="D56" s="8" t="s">
        <v>42</v>
      </c>
      <c r="E56" s="8"/>
      <c r="F56" s="8" t="s">
        <v>127</v>
      </c>
      <c r="G56" s="8" t="s">
        <v>126</v>
      </c>
      <c r="H56" s="8" t="s">
        <v>144</v>
      </c>
      <c r="I56" s="8" t="s">
        <v>175</v>
      </c>
      <c r="J56" s="8"/>
      <c r="K56" s="8"/>
    </row>
    <row r="57" ht="35" customHeight="1" spans="1:11">
      <c r="A57" s="17">
        <v>54</v>
      </c>
      <c r="B57" s="8" t="s">
        <v>176</v>
      </c>
      <c r="C57" s="8">
        <v>80</v>
      </c>
      <c r="D57" s="8" t="s">
        <v>177</v>
      </c>
      <c r="E57" s="8"/>
      <c r="F57" s="8"/>
      <c r="G57" s="8"/>
      <c r="H57" s="8"/>
      <c r="I57" s="8" t="s">
        <v>178</v>
      </c>
      <c r="J57" s="8"/>
      <c r="K57" s="8"/>
    </row>
    <row r="58" ht="35" customHeight="1" spans="1:11">
      <c r="A58" s="17">
        <v>55</v>
      </c>
      <c r="B58" s="8" t="s">
        <v>179</v>
      </c>
      <c r="C58" s="8">
        <v>200</v>
      </c>
      <c r="D58" s="8" t="s">
        <v>180</v>
      </c>
      <c r="E58" s="8"/>
      <c r="F58" s="8"/>
      <c r="G58" s="8"/>
      <c r="H58" s="8"/>
      <c r="I58" s="8" t="s">
        <v>181</v>
      </c>
      <c r="J58" s="8"/>
      <c r="K58" s="8"/>
    </row>
    <row r="59" ht="35" customHeight="1" spans="1:11">
      <c r="A59" s="17">
        <v>56</v>
      </c>
      <c r="B59" s="8" t="s">
        <v>182</v>
      </c>
      <c r="C59" s="8">
        <f>2040*36</f>
        <v>73440</v>
      </c>
      <c r="D59" s="8" t="s">
        <v>42</v>
      </c>
      <c r="E59" s="8"/>
      <c r="F59" s="8"/>
      <c r="G59" s="8">
        <v>40</v>
      </c>
      <c r="H59" s="8"/>
      <c r="I59" s="8" t="s">
        <v>183</v>
      </c>
      <c r="J59" s="8"/>
      <c r="K59" s="8"/>
    </row>
    <row r="60" ht="35" customHeight="1" spans="1:11">
      <c r="A60" s="17">
        <v>57</v>
      </c>
      <c r="B60" s="8" t="s">
        <v>184</v>
      </c>
      <c r="C60" s="8">
        <f>4200*36</f>
        <v>151200</v>
      </c>
      <c r="D60" s="8" t="s">
        <v>42</v>
      </c>
      <c r="E60" s="8"/>
      <c r="F60" s="8"/>
      <c r="G60" s="8">
        <v>60</v>
      </c>
      <c r="H60" s="8"/>
      <c r="I60" s="8" t="s">
        <v>183</v>
      </c>
      <c r="J60" s="8"/>
      <c r="K60" s="8"/>
    </row>
    <row r="61" ht="35" customHeight="1" spans="1:11">
      <c r="A61" s="17">
        <v>58</v>
      </c>
      <c r="B61" s="8" t="s">
        <v>185</v>
      </c>
      <c r="C61" s="8">
        <v>4</v>
      </c>
      <c r="D61" s="8" t="s">
        <v>45</v>
      </c>
      <c r="E61" s="8"/>
      <c r="F61" s="8" t="s">
        <v>186</v>
      </c>
      <c r="G61" s="8" t="s">
        <v>104</v>
      </c>
      <c r="H61" s="8" t="s">
        <v>105</v>
      </c>
      <c r="I61" s="8" t="s">
        <v>187</v>
      </c>
      <c r="J61" s="8"/>
      <c r="K61" s="8"/>
    </row>
    <row r="62" spans="1:1">
      <c r="A62" s="9"/>
    </row>
  </sheetData>
  <mergeCells count="10">
    <mergeCell ref="A1:K1"/>
    <mergeCell ref="E2:H2"/>
    <mergeCell ref="B4:J4"/>
    <mergeCell ref="A2:A3"/>
    <mergeCell ref="B2:B3"/>
    <mergeCell ref="C2:C3"/>
    <mergeCell ref="D2:D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workbookViewId="0">
      <selection activeCell="P14" sqref="P14"/>
    </sheetView>
  </sheetViews>
  <sheetFormatPr defaultColWidth="9" defaultRowHeight="13.5"/>
  <cols>
    <col min="1" max="1" width="9" style="1"/>
    <col min="2" max="2" width="14.25" style="1" customWidth="1"/>
    <col min="3" max="8" width="9" style="1"/>
    <col min="9" max="9" width="25.5416666666667" style="1" customWidth="1"/>
    <col min="10" max="10" width="15.5" style="1" customWidth="1"/>
    <col min="11" max="11" width="14.375" style="2" customWidth="1"/>
  </cols>
  <sheetData>
    <row r="1" ht="24" customHeight="1" spans="1:12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L1" s="9"/>
    </row>
    <row r="2" spans="1:12">
      <c r="A2" s="3" t="s">
        <v>23</v>
      </c>
      <c r="B2" s="3" t="s">
        <v>31</v>
      </c>
      <c r="C2" s="3" t="s">
        <v>32</v>
      </c>
      <c r="D2" s="3" t="s">
        <v>33</v>
      </c>
      <c r="E2" s="3" t="s">
        <v>34</v>
      </c>
      <c r="F2" s="3"/>
      <c r="G2" s="3"/>
      <c r="H2" s="3"/>
      <c r="I2" s="3" t="s">
        <v>26</v>
      </c>
      <c r="J2" s="7" t="s">
        <v>35</v>
      </c>
      <c r="K2" s="7" t="s">
        <v>36</v>
      </c>
      <c r="L2" s="9"/>
    </row>
    <row r="3" spans="1:12">
      <c r="A3" s="3"/>
      <c r="B3" s="3"/>
      <c r="C3" s="3"/>
      <c r="D3" s="3"/>
      <c r="E3" s="3" t="s">
        <v>37</v>
      </c>
      <c r="F3" s="3" t="s">
        <v>38</v>
      </c>
      <c r="G3" s="3" t="s">
        <v>39</v>
      </c>
      <c r="H3" s="3" t="s">
        <v>40</v>
      </c>
      <c r="I3" s="3"/>
      <c r="J3" s="7"/>
      <c r="K3" s="7"/>
      <c r="L3" s="9"/>
    </row>
    <row r="4" ht="35" customHeight="1" spans="1:12">
      <c r="A4" s="4">
        <v>1</v>
      </c>
      <c r="B4" s="5" t="s">
        <v>30</v>
      </c>
      <c r="C4" s="6"/>
      <c r="D4" s="6"/>
      <c r="E4" s="6"/>
      <c r="F4" s="6"/>
      <c r="G4" s="6"/>
      <c r="H4" s="6"/>
      <c r="I4" s="6"/>
      <c r="J4" s="10"/>
      <c r="K4" s="11"/>
      <c r="L4" s="12"/>
    </row>
    <row r="5" ht="30" customHeight="1" spans="1:12">
      <c r="A5" s="7">
        <v>2</v>
      </c>
      <c r="B5" s="8" t="s">
        <v>188</v>
      </c>
      <c r="C5" s="8">
        <f>(18150+3300)*16</f>
        <v>343200</v>
      </c>
      <c r="D5" s="8" t="s">
        <v>42</v>
      </c>
      <c r="E5" s="7"/>
      <c r="F5" s="7"/>
      <c r="G5" s="7">
        <v>80</v>
      </c>
      <c r="H5" s="7"/>
      <c r="I5" s="13" t="s">
        <v>189</v>
      </c>
      <c r="J5" s="14"/>
      <c r="K5" s="15"/>
      <c r="L5" s="9"/>
    </row>
    <row r="6" ht="30" customHeight="1" spans="1:12">
      <c r="A6" s="3">
        <v>3</v>
      </c>
      <c r="B6" s="8" t="s">
        <v>190</v>
      </c>
      <c r="C6" s="8">
        <v>100</v>
      </c>
      <c r="D6" s="8" t="s">
        <v>45</v>
      </c>
      <c r="E6" s="8"/>
      <c r="F6" s="8">
        <v>100</v>
      </c>
      <c r="G6" s="8">
        <v>100</v>
      </c>
      <c r="H6" s="8"/>
      <c r="I6" s="8" t="s">
        <v>191</v>
      </c>
      <c r="J6" s="8"/>
      <c r="K6" s="8"/>
      <c r="L6" s="9"/>
    </row>
    <row r="7" ht="30" customHeight="1" spans="1:12">
      <c r="A7" s="7">
        <v>4</v>
      </c>
      <c r="B7" s="8" t="s">
        <v>190</v>
      </c>
      <c r="C7" s="8">
        <v>3500</v>
      </c>
      <c r="D7" s="8" t="s">
        <v>42</v>
      </c>
      <c r="E7" s="8"/>
      <c r="F7" s="8"/>
      <c r="G7" s="8"/>
      <c r="H7" s="8"/>
      <c r="I7" s="8" t="s">
        <v>192</v>
      </c>
      <c r="J7" s="8"/>
      <c r="K7" s="8"/>
      <c r="L7" s="9"/>
    </row>
    <row r="8" ht="30" customHeight="1" spans="1:12">
      <c r="A8" s="3">
        <v>5</v>
      </c>
      <c r="B8" s="8" t="s">
        <v>193</v>
      </c>
      <c r="C8" s="8">
        <v>200</v>
      </c>
      <c r="D8" s="8" t="s">
        <v>42</v>
      </c>
      <c r="E8" s="8"/>
      <c r="F8" s="8"/>
      <c r="G8" s="8"/>
      <c r="H8" s="8"/>
      <c r="I8" s="8" t="s">
        <v>194</v>
      </c>
      <c r="J8" s="8"/>
      <c r="K8" s="8"/>
      <c r="L8" s="9"/>
    </row>
    <row r="9" ht="30" customHeight="1" spans="1:12">
      <c r="A9" s="7">
        <v>6</v>
      </c>
      <c r="B9" s="8" t="s">
        <v>195</v>
      </c>
      <c r="C9" s="8">
        <v>50</v>
      </c>
      <c r="D9" s="8" t="s">
        <v>42</v>
      </c>
      <c r="E9" s="8"/>
      <c r="F9" s="8"/>
      <c r="G9" s="8"/>
      <c r="H9" s="8"/>
      <c r="I9" s="8" t="s">
        <v>196</v>
      </c>
      <c r="J9" s="8"/>
      <c r="K9" s="8"/>
      <c r="L9" s="9"/>
    </row>
    <row r="10" ht="30" customHeight="1" spans="1:12">
      <c r="A10" s="3">
        <v>7</v>
      </c>
      <c r="B10" s="8" t="s">
        <v>197</v>
      </c>
      <c r="C10" s="8">
        <v>50</v>
      </c>
      <c r="D10" s="8" t="s">
        <v>42</v>
      </c>
      <c r="E10" s="8"/>
      <c r="F10" s="8"/>
      <c r="G10" s="8"/>
      <c r="H10" s="8"/>
      <c r="I10" s="8" t="s">
        <v>196</v>
      </c>
      <c r="J10" s="8"/>
      <c r="K10" s="8"/>
      <c r="L10" s="9"/>
    </row>
    <row r="11" ht="30" customHeight="1" spans="1:12">
      <c r="A11" s="7">
        <v>8</v>
      </c>
      <c r="B11" s="8" t="s">
        <v>198</v>
      </c>
      <c r="C11" s="8">
        <v>100</v>
      </c>
      <c r="D11" s="8" t="s">
        <v>42</v>
      </c>
      <c r="E11" s="8"/>
      <c r="F11" s="8"/>
      <c r="G11" s="8"/>
      <c r="H11" s="8"/>
      <c r="I11" s="8" t="s">
        <v>199</v>
      </c>
      <c r="J11" s="8"/>
      <c r="K11" s="8"/>
      <c r="L11" s="9"/>
    </row>
    <row r="12" ht="30" customHeight="1" spans="1:12">
      <c r="A12" s="3">
        <v>9</v>
      </c>
      <c r="B12" s="8" t="s">
        <v>200</v>
      </c>
      <c r="C12" s="8">
        <v>120</v>
      </c>
      <c r="D12" s="8" t="s">
        <v>42</v>
      </c>
      <c r="E12" s="8"/>
      <c r="F12" s="8"/>
      <c r="G12" s="8"/>
      <c r="H12" s="8"/>
      <c r="I12" s="8" t="s">
        <v>201</v>
      </c>
      <c r="J12" s="8"/>
      <c r="K12" s="8"/>
      <c r="L12" s="9"/>
    </row>
    <row r="13" ht="30" customHeight="1" spans="1:12">
      <c r="A13" s="7">
        <v>10</v>
      </c>
      <c r="B13" s="8" t="s">
        <v>202</v>
      </c>
      <c r="C13" s="8">
        <v>100</v>
      </c>
      <c r="D13" s="8" t="s">
        <v>42</v>
      </c>
      <c r="E13" s="8"/>
      <c r="F13" s="8"/>
      <c r="G13" s="8"/>
      <c r="H13" s="8"/>
      <c r="I13" s="8" t="s">
        <v>199</v>
      </c>
      <c r="J13" s="8"/>
      <c r="K13" s="8"/>
      <c r="L13" s="9"/>
    </row>
    <row r="14" ht="30" customHeight="1" spans="1:12">
      <c r="A14" s="3">
        <v>11</v>
      </c>
      <c r="B14" s="8" t="s">
        <v>203</v>
      </c>
      <c r="C14" s="8">
        <v>80</v>
      </c>
      <c r="D14" s="8" t="s">
        <v>42</v>
      </c>
      <c r="E14" s="8"/>
      <c r="F14" s="8"/>
      <c r="G14" s="8"/>
      <c r="H14" s="8"/>
      <c r="I14" s="8" t="s">
        <v>199</v>
      </c>
      <c r="J14" s="8"/>
      <c r="K14" s="8"/>
      <c r="L14" s="9"/>
    </row>
    <row r="15" ht="30" customHeight="1" spans="1:12">
      <c r="A15" s="7">
        <v>12</v>
      </c>
      <c r="B15" s="8" t="s">
        <v>204</v>
      </c>
      <c r="C15" s="8">
        <v>100</v>
      </c>
      <c r="D15" s="8" t="s">
        <v>42</v>
      </c>
      <c r="E15" s="8"/>
      <c r="F15" s="8"/>
      <c r="G15" s="8"/>
      <c r="H15" s="8"/>
      <c r="I15" s="8" t="s">
        <v>201</v>
      </c>
      <c r="J15" s="8"/>
      <c r="K15" s="8"/>
      <c r="L15" s="9"/>
    </row>
    <row r="16" ht="30" customHeight="1" spans="1:12">
      <c r="A16" s="3">
        <v>13</v>
      </c>
      <c r="B16" s="8" t="s">
        <v>205</v>
      </c>
      <c r="C16" s="8">
        <f>100+2</f>
        <v>102</v>
      </c>
      <c r="D16" s="8" t="s">
        <v>42</v>
      </c>
      <c r="E16" s="8"/>
      <c r="F16" s="8" t="s">
        <v>103</v>
      </c>
      <c r="G16" s="8" t="s">
        <v>206</v>
      </c>
      <c r="H16" s="8" t="s">
        <v>207</v>
      </c>
      <c r="I16" s="8" t="s">
        <v>208</v>
      </c>
      <c r="J16" s="8"/>
      <c r="K16" s="8"/>
      <c r="L16" s="9"/>
    </row>
    <row r="17" spans="1:12">
      <c r="A17" s="2"/>
      <c r="B17" s="2"/>
      <c r="C17" s="2"/>
      <c r="D17" s="2"/>
      <c r="E17" s="2"/>
      <c r="F17" s="2"/>
      <c r="G17" s="2"/>
      <c r="H17" s="2"/>
      <c r="I17" s="2"/>
      <c r="J17" s="2"/>
      <c r="L17" s="9"/>
    </row>
    <row r="18" spans="1:12">
      <c r="A18" s="2"/>
      <c r="B18" s="2"/>
      <c r="C18" s="2"/>
      <c r="D18" s="2"/>
      <c r="E18" s="2"/>
      <c r="F18" s="2"/>
      <c r="G18" s="2"/>
      <c r="H18" s="2"/>
      <c r="I18" s="2"/>
      <c r="J18" s="2"/>
      <c r="L18" s="9"/>
    </row>
    <row r="19" spans="1:12">
      <c r="A19" s="2"/>
      <c r="B19" s="2"/>
      <c r="C19" s="2"/>
      <c r="D19" s="2"/>
      <c r="E19" s="2"/>
      <c r="F19" s="2"/>
      <c r="G19" s="2"/>
      <c r="H19" s="2"/>
      <c r="I19" s="2"/>
      <c r="J19" s="2"/>
      <c r="L19" s="9"/>
    </row>
    <row r="20" spans="1:12">
      <c r="A20" s="2"/>
      <c r="B20" s="2"/>
      <c r="C20" s="2"/>
      <c r="D20" s="2"/>
      <c r="E20" s="2"/>
      <c r="F20" s="2"/>
      <c r="G20" s="2"/>
      <c r="H20" s="2"/>
      <c r="I20" s="2"/>
      <c r="J20" s="2"/>
      <c r="L20" s="9"/>
    </row>
    <row r="21" spans="1:12">
      <c r="A21" s="2"/>
      <c r="B21" s="2"/>
      <c r="C21" s="2"/>
      <c r="D21" s="2"/>
      <c r="E21" s="2"/>
      <c r="F21" s="2"/>
      <c r="G21" s="2"/>
      <c r="H21" s="2"/>
      <c r="I21" s="2"/>
      <c r="J21" s="2"/>
      <c r="L21" s="9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L22" s="9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L23" s="9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L24" s="9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L25" s="9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L26" s="9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L27" s="9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L28" s="9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L29" s="9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L30" s="9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L31" s="9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L32" s="9"/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L33" s="9"/>
    </row>
    <row r="34" spans="1:12">
      <c r="A34" s="2"/>
      <c r="B34" s="2"/>
      <c r="C34" s="2"/>
      <c r="D34" s="2"/>
      <c r="E34" s="2"/>
      <c r="F34" s="2"/>
      <c r="G34" s="2"/>
      <c r="H34" s="2"/>
      <c r="I34" s="2"/>
      <c r="J34" s="2"/>
      <c r="L34" s="9"/>
    </row>
    <row r="35" spans="1:12">
      <c r="A35" s="2"/>
      <c r="B35" s="2"/>
      <c r="C35" s="2"/>
      <c r="D35" s="2"/>
      <c r="E35" s="2"/>
      <c r="F35" s="2"/>
      <c r="G35" s="2"/>
      <c r="H35" s="2"/>
      <c r="I35" s="2"/>
      <c r="J35" s="2"/>
      <c r="L35" s="9"/>
    </row>
    <row r="36" spans="1:12">
      <c r="A36" s="2"/>
      <c r="B36" s="2"/>
      <c r="C36" s="2"/>
      <c r="D36" s="2"/>
      <c r="E36" s="2"/>
      <c r="F36" s="2"/>
      <c r="G36" s="2"/>
      <c r="H36" s="2"/>
      <c r="I36" s="2"/>
      <c r="J36" s="2"/>
      <c r="L36" s="9"/>
    </row>
    <row r="37" spans="1:12">
      <c r="A37" s="2"/>
      <c r="B37" s="2"/>
      <c r="C37" s="2"/>
      <c r="D37" s="2"/>
      <c r="E37" s="2"/>
      <c r="F37" s="2"/>
      <c r="G37" s="2"/>
      <c r="H37" s="2"/>
      <c r="I37" s="2"/>
      <c r="J37" s="2"/>
      <c r="L37" s="9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L38" s="9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L39" s="9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L40" s="9"/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L41" s="9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L42" s="9"/>
    </row>
    <row r="43" spans="1:12">
      <c r="A43" s="2"/>
      <c r="B43" s="2"/>
      <c r="C43" s="2"/>
      <c r="D43" s="2"/>
      <c r="E43" s="2"/>
      <c r="F43" s="2"/>
      <c r="G43" s="2"/>
      <c r="H43" s="2"/>
      <c r="I43" s="2"/>
      <c r="J43" s="2"/>
      <c r="L43" s="9"/>
    </row>
    <row r="44" spans="1:12">
      <c r="A44" s="2"/>
      <c r="B44" s="2"/>
      <c r="C44" s="2"/>
      <c r="D44" s="2"/>
      <c r="E44" s="2"/>
      <c r="F44" s="2"/>
      <c r="G44" s="2"/>
      <c r="H44" s="2"/>
      <c r="I44" s="2"/>
      <c r="J44" s="2"/>
      <c r="L44" s="9"/>
    </row>
    <row r="45" spans="1:12">
      <c r="A45" s="2"/>
      <c r="B45" s="2"/>
      <c r="C45" s="2"/>
      <c r="D45" s="2"/>
      <c r="E45" s="2"/>
      <c r="F45" s="2"/>
      <c r="G45" s="2"/>
      <c r="H45" s="2"/>
      <c r="I45" s="2"/>
      <c r="J45" s="2"/>
      <c r="L45" s="9"/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L46" s="9"/>
    </row>
    <row r="47" spans="1:12">
      <c r="A47" s="2"/>
      <c r="B47" s="2"/>
      <c r="C47" s="2"/>
      <c r="D47" s="2"/>
      <c r="E47" s="2"/>
      <c r="F47" s="2"/>
      <c r="G47" s="2"/>
      <c r="H47" s="2"/>
      <c r="I47" s="2"/>
      <c r="J47" s="2"/>
      <c r="L47" s="9"/>
    </row>
    <row r="48" spans="1:12">
      <c r="A48" s="2"/>
      <c r="B48" s="2"/>
      <c r="C48" s="2"/>
      <c r="D48" s="2"/>
      <c r="E48" s="2"/>
      <c r="F48" s="2"/>
      <c r="G48" s="2"/>
      <c r="H48" s="2"/>
      <c r="I48" s="2"/>
      <c r="J48" s="2"/>
      <c r="L48" s="9"/>
    </row>
    <row r="49" spans="1:12">
      <c r="A49" s="2"/>
      <c r="B49" s="2"/>
      <c r="C49" s="2"/>
      <c r="D49" s="2"/>
      <c r="E49" s="2"/>
      <c r="F49" s="2"/>
      <c r="G49" s="2"/>
      <c r="H49" s="2"/>
      <c r="I49" s="2"/>
      <c r="J49" s="2"/>
      <c r="L49" s="9"/>
    </row>
    <row r="50" spans="1:12">
      <c r="A50" s="2"/>
      <c r="B50" s="2"/>
      <c r="C50" s="2"/>
      <c r="D50" s="2"/>
      <c r="E50" s="2"/>
      <c r="F50" s="2"/>
      <c r="G50" s="2"/>
      <c r="H50" s="2"/>
      <c r="I50" s="2"/>
      <c r="J50" s="2"/>
      <c r="L50" s="9"/>
    </row>
    <row r="51" spans="1:12">
      <c r="A51" s="2"/>
      <c r="B51" s="2"/>
      <c r="C51" s="2"/>
      <c r="D51" s="2"/>
      <c r="E51" s="2"/>
      <c r="F51" s="2"/>
      <c r="G51" s="2"/>
      <c r="H51" s="2"/>
      <c r="I51" s="2"/>
      <c r="J51" s="2"/>
      <c r="L51" s="9"/>
    </row>
    <row r="52" spans="1:12">
      <c r="A52" s="2"/>
      <c r="B52" s="2"/>
      <c r="C52" s="2"/>
      <c r="D52" s="2"/>
      <c r="E52" s="2"/>
      <c r="F52" s="2"/>
      <c r="G52" s="2"/>
      <c r="H52" s="2"/>
      <c r="I52" s="2"/>
      <c r="J52" s="2"/>
      <c r="L52" s="9"/>
    </row>
    <row r="53" spans="1:12">
      <c r="A53" s="2"/>
      <c r="B53" s="2"/>
      <c r="C53" s="2"/>
      <c r="D53" s="2"/>
      <c r="E53" s="2"/>
      <c r="F53" s="2"/>
      <c r="G53" s="2"/>
      <c r="H53" s="2"/>
      <c r="I53" s="2"/>
      <c r="J53" s="2"/>
      <c r="L53" s="9"/>
    </row>
    <row r="54" spans="1:12">
      <c r="A54" s="2"/>
      <c r="B54" s="2"/>
      <c r="C54" s="2"/>
      <c r="D54" s="2"/>
      <c r="E54" s="2"/>
      <c r="F54" s="2"/>
      <c r="G54" s="2"/>
      <c r="H54" s="2"/>
      <c r="I54" s="2"/>
      <c r="J54" s="2"/>
      <c r="L54" s="9"/>
    </row>
    <row r="55" spans="1:12">
      <c r="A55" s="2"/>
      <c r="B55" s="2"/>
      <c r="C55" s="2"/>
      <c r="D55" s="2"/>
      <c r="E55" s="2"/>
      <c r="F55" s="2"/>
      <c r="G55" s="2"/>
      <c r="H55" s="2"/>
      <c r="I55" s="2"/>
      <c r="J55" s="2"/>
      <c r="L55" s="9"/>
    </row>
    <row r="56" spans="1:12">
      <c r="A56" s="2"/>
      <c r="B56" s="2"/>
      <c r="C56" s="2"/>
      <c r="D56" s="2"/>
      <c r="E56" s="2"/>
      <c r="F56" s="2"/>
      <c r="G56" s="2"/>
      <c r="H56" s="2"/>
      <c r="I56" s="2"/>
      <c r="J56" s="2"/>
      <c r="L56" s="9"/>
    </row>
    <row r="57" spans="1:12">
      <c r="A57" s="2"/>
      <c r="B57" s="2"/>
      <c r="C57" s="2"/>
      <c r="D57" s="2"/>
      <c r="E57" s="2"/>
      <c r="F57" s="2"/>
      <c r="G57" s="2"/>
      <c r="H57" s="2"/>
      <c r="I57" s="2"/>
      <c r="J57" s="2"/>
      <c r="L57" s="9"/>
    </row>
    <row r="58" spans="1:12">
      <c r="A58" s="2"/>
      <c r="B58" s="2"/>
      <c r="C58" s="2"/>
      <c r="D58" s="2"/>
      <c r="E58" s="2"/>
      <c r="F58" s="2"/>
      <c r="G58" s="2"/>
      <c r="H58" s="2"/>
      <c r="I58" s="2"/>
      <c r="J58" s="2"/>
      <c r="L58" s="9"/>
    </row>
    <row r="59" spans="1:12">
      <c r="A59" s="2"/>
      <c r="B59" s="2"/>
      <c r="C59" s="2"/>
      <c r="D59" s="2"/>
      <c r="E59" s="2"/>
      <c r="F59" s="2"/>
      <c r="G59" s="2"/>
      <c r="H59" s="2"/>
      <c r="I59" s="2"/>
      <c r="J59" s="2"/>
      <c r="L59" s="9"/>
    </row>
    <row r="60" spans="1:12">
      <c r="A60" s="2"/>
      <c r="B60" s="2"/>
      <c r="C60" s="2"/>
      <c r="D60" s="2"/>
      <c r="E60" s="2"/>
      <c r="F60" s="2"/>
      <c r="G60" s="2"/>
      <c r="H60" s="2"/>
      <c r="I60" s="2"/>
      <c r="J60" s="2"/>
      <c r="L60" s="9"/>
    </row>
    <row r="61" spans="1:12">
      <c r="A61" s="2"/>
      <c r="B61" s="2"/>
      <c r="C61" s="2"/>
      <c r="D61" s="2"/>
      <c r="E61" s="2"/>
      <c r="F61" s="2"/>
      <c r="G61" s="2"/>
      <c r="H61" s="2"/>
      <c r="I61" s="2"/>
      <c r="J61" s="2"/>
      <c r="L61" s="9"/>
    </row>
    <row r="62" spans="1:12">
      <c r="A62" s="2"/>
      <c r="B62" s="2"/>
      <c r="C62" s="2"/>
      <c r="D62" s="2"/>
      <c r="E62" s="2"/>
      <c r="F62" s="2"/>
      <c r="G62" s="2"/>
      <c r="H62" s="2"/>
      <c r="I62" s="2"/>
      <c r="J62" s="2"/>
      <c r="L62" s="9"/>
    </row>
  </sheetData>
  <mergeCells count="10">
    <mergeCell ref="A1:K1"/>
    <mergeCell ref="E2:H2"/>
    <mergeCell ref="B4:J4"/>
    <mergeCell ref="A2:A3"/>
    <mergeCell ref="B2:B3"/>
    <mergeCell ref="C2:C3"/>
    <mergeCell ref="D2:D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封-2 工程量清单封面</vt:lpstr>
      <vt:lpstr>扉-2 工程量清单扉页</vt:lpstr>
      <vt:lpstr>编制说明</vt:lpstr>
      <vt:lpstr>汇总表</vt:lpstr>
      <vt:lpstr>一包</vt:lpstr>
      <vt:lpstr>二包</vt:lpstr>
      <vt:lpstr>三包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2024-10-25T01:15:00Z</dcterms:created>
  <dcterms:modified xsi:type="dcterms:W3CDTF">2024-10-28T07:51:39Z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ABF16B13CB1F4B7BBA6FE9F2C5D4B2B3_11</vt:lpwstr>
  </property>
  <property fmtid="{D5CDD505-2E9C-101B-9397-08002B2CF9AE}" pid="3" name="KSOProductBuildVer">
    <vt:lpwstr>2052-11.1.0.14036</vt:lpwstr>
  </property>
</Properties>
</file>