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<sst xmlns="http://schemas.openxmlformats.org/spreadsheetml/2006/main" count="110" uniqueCount="80">
  <si>
    <t>海拉尔公安分局“平安城市”维修维护设备清单</t>
  </si>
  <si>
    <t>序号</t>
  </si>
  <si>
    <t>设备名称</t>
  </si>
  <si>
    <t>计量单位</t>
  </si>
  <si>
    <t>数量</t>
  </si>
  <si>
    <t>品牌、型号</t>
  </si>
  <si>
    <t>参数、描述</t>
  </si>
  <si>
    <t>金额（元）</t>
  </si>
  <si>
    <t>单价</t>
  </si>
  <si>
    <t>总价</t>
  </si>
  <si>
    <t>一、监控摄像机（含安装费）</t>
  </si>
  <si>
    <t>星光级枪型摄像机</t>
  </si>
  <si>
    <t>台</t>
  </si>
  <si>
    <t>400万全彩，变焦人脸、车牌抓拍。最大图像尺寸:2560 × 1440;视频压缩标准:H.265/H.264/MJPEG;报警:-S型号：1路输入，1路输出（报警输入支持开关量，报警输出最大支持DC12 V，30 mA）;网络:1个RJ45 10 M/100 M自适应以太网口;接口类型:外甩线;电源输出:-S型号：DC12 V，50 mA;RS-485:-S型号：采用半双工模式，支持自适应HIKVISION，PELCO-P和PELCO-D协议;传感器类型:1/1.8" Progressive Scan CMOS;宽动态:120 dB;最低照度:彩色：0.0005 Lux @（F1.0，AGC ON）
黑白：0.0001 Lux @（F1.0，AGC ON），0 Lux with Light;焦距&amp;视场角:2.8~12 mm，水平视场角：101.5°~47.6°，垂直视场角：52.3°~26.6°，对角视场角：124.1°~54.9° ;补光灯类型:暖白光;补光距离:普通监控：30 m
人脸抓拍：5 m;防补光过曝:支持防补光过曝开启和关闭，开启下支持自动和手动，手动支持根据距离等级控制补光灯亮度;防护:IP67;包装尺寸:385 × 158 × 155 mm;电源接口类型:3芯接口;电流及功耗:DC：12 V，0.90 A，最大功耗：10.7 W 
PoE：802.3af，36 V~57 V，0.22 A~0.35 A，最大功耗：12.5 W;线缆长度:35 cm;供电方式:DC：12 V ± 20%，支持防反接保护
PoE：802.3af，Type 2，Class 4;产品尺寸:227.74 × 120.59 × 101.5 mm;存储温湿度:-30 °C~60 °C，湿度小于95%（无凝结）;设备重量:1080 g;带包装重量:1480 g;启动和工作温湿度:-30 °C~60 °C，湿度小于95%（无凝结）;音频:1路输入（Line in），1路输出（Line out），2个内置麦克风，1个内置扬声器;全彩级高灵敏度传感器，恒定F1.0超大光圈变焦镜头，为智能应用提供更清晰的视频流输入，全面提升智能业务处理的准确度;采用深度学习硬件及算法，提供准确的人车分类侦测，支持越界侦测，区域入侵侦测，进入区域侦测和离开区域侦测;采用深度学习去误报算法，当检测区域出现篮球、小狗、树摇晃等情况时，不会触发报警;支持声光警戒：报警联动白光闪烁报警和声音报警，报警声音类型不小于11种，报警音量和重复次数可设置;采用深度学习算法，以海量图片及视频资源为路基，通过机器自身提取目标特征，形成深层可供学习的人脸图像。极大的提升了目标人脸的检出率;支持智能资源模式切换：人脸抓拍模式，道路监控模式，Smart事件模式;人脸抓拍模式：a)支持对运动人脸进行检测、跟踪、抓拍、评分、筛选，输出最优的人脸，b)支持人脸去误报、快速抓拍人脸，c)支持快速抓拍和最佳抓拍两种模式，d)最多同时检测30张人脸，e)支持人脸去重;道路监控模式：a)车辆检测：支持车牌识别并抓拍，车型/车品牌/车身颜色/车牌颜色识别，b)混行检测：检测正向或逆向行驶的车辆以及行人和非机动车，自动对车辆牌照进行识别，可以抓拍无车牌的车辆图片，c)支持卡口和出入口模式切换;最高分辨率可达400万像素，并在此分辨率下可输出30 fps实时图像，图像更流畅，支持透雾、电子防抖，支持宽动态120 dB;音频（-S型号支持）：1路输入，1路输出；报警（-S型号支持）：1路输入，1路输出;支持开放型网络视频接口，ISAPI，GB/T28181-2016，E-HOME2.0/4.0接入，ISUP5.0，视图库，GB35114（/JM型号支持）;支持标准的256 GB MicroSD/MicroSDHC/MicroSDXC卡存储，支持10 M/100 M自适应网口;支持三码流技术，支持同时20路取流;支持三级用户权限管理，支持授权的用户和密码，支持IP地址过滤;电源供应：DC：12 V ± 20%；PoE：802.3af，Type 2，Class 4;防护等级：IP67最大图像尺寸:2560 × 1440;视频压缩标准:H.265/H.264/MJPEG;报警:-S型号：1路输入，1路输出（报警输入支持开关量，报警输出最大支持DC12 V，30 mA）;网络:1个RJ45 10 M/100 M自适应以太网口;接口类型:外甩线;电源输出:-S型号：DC12 V，50 mA;RS-485:-S型号：采用半双工模式，支持自适应HIKVISION，PELCO-P和PELCO-D协议;传感器类型:1/1.8" Progressive Scan CMOS;宽动态:120 dB;最低照度:彩色：0.0005 Lux @（F1.0，AGC ON）
黑白：0.0001 Lux @（F1.0，AGC ON），0 Lux with Light;焦距&amp;视场角:2.8~12 mm，水平视场角：101.5°~47.6°，垂直视场角：52.3°~26.6°，对角视场角：124.1°~54.9° ;补光灯类型:暖白光;补光距离:普通监控：30 m
人脸抓拍：5 m;防补光过曝:支持防补光过曝开启和关闭，开启下支持自动和手动，手动支持根据距离等级控制补光灯亮度;防护:IP67;包装尺寸:385 × 158 × 155 mm;电源接口类型:3芯接口;电流及功耗:DC：12 V，0.90 A，最大功耗：10.7 W 
PoE：802.3af，36 V~57 V，0.22 A~0.35 A，最大功耗：12.5 W;线缆长度:35 cm;供电方式:DC：12 V ± 20%，支持防反接保护
PoE：802.3af，Type 2，Class 4;产品尺寸:227.74 × 120.59 × 101.5 mm;存储温湿度:-30 °C~60 °C，湿度小于95%（无凝结）;设备重量:1080 g;带包装重量:1480 g;启动和工作温湿度:-30 °C~60 °C，湿度小于95%（无凝结）;音频:1路输入（Line in），1路输出（Line out），2个内置麦克风，1个内置扬声器;全彩级高灵敏度传感器，恒定F1.0超大光圈变焦镜头，为智能应用提供更清晰的视频流输入，全面提升智能业务处理的准确度;采用深度学习硬件及算法，提供准确的人车分类侦测，支持越界侦测，区域入侵侦测，进入区域侦测和离开区域侦测;采用深度学习去误报算法，当检测区域出现篮球、小狗、树摇晃等情况时，不会触发报警;支持声光警戒：报警联动白光闪烁报警和声音报警，报警声音类型不小于11种，报警音量和重复次数可设置;采用深度学习算法，以海量图片及视频资源为路基，通过机器自身提取目标特征，形成深层可供学习的人脸图像。极大的提升了目标人脸的检出率;支持智能资源模式切换：人脸抓拍模式，道路监控模式，Smart事件模式;人脸抓拍模式：a)支持对运动人脸进行检测、跟踪、抓拍、评分、筛选，输出最优的人脸，b)支持人脸去误报、快速抓拍人脸，c)支持快速抓拍和最佳抓拍两种模式，d)最多同时检测30张人脸，e)支持人脸去重;道路监控模式：a)车辆检测：支持车牌识别并抓拍，车型/车品牌/车身颜色/车牌颜色识别，b)混行检测：检测正向或逆向行驶的车辆以及行人和非机动车，自动对车辆牌照进行识别，可以抓拍无车牌的车辆图片，c)支持卡口和出入口模式切换;最高分辨率可达400万像素，并在此分辨率下可输出30 fps实时图像，图像更流畅，支持透雾、电子防抖，支持宽动态120 dB;音频（-S型号支持）：1路输入，1路输出；报警（-S型号支持）：1路输入，1路输出;支持开放型网络视频接口，ISAPI，GB/T28181-2016，E-HOME2.0/4.0接入，ISUP5.0，视图库，GB35114（/JM型号支持）;支持标准的256 GB MicroSD/MicroSDHC/MicroSDXC卡存储，支持10 M/100 M自适应网口;支持三码流技术，支持同时20路取流;支持三级用户权限管理，支持授权的用户和密码，支持IP地址过滤;电源供应：DC：12 V ± 20%；PoE：802.3af，Type 2，Class 4;防护等级：IP67</t>
  </si>
  <si>
    <t>枪机电源</t>
  </si>
  <si>
    <t>室外专用监控电源12V/2A</t>
  </si>
  <si>
    <t>星光级球型摄像机</t>
  </si>
  <si>
    <t>双镜头400万，人脸抓拍。【全景4Mp全彩4mm;细节4Mp红外23倍】
支持深度学习算法，提供精准的人车分类侦测、报警、联动跟踪
支持双路区域入侵侦测、越界侦测、进入区域侦测和离开区域侦测等智能侦测并联动跟踪
支持同时检测5张人脸，支持对运动人脸进行检测、跟踪、抓拍、评分、筛选，输出最优的人脸抓图
内置加热玻璃，有效除雾
传感器类型: 【全景】1/1.8＂progressive scan CMOS，【细节】1/2.8＂progressive scan CMOS
最低照度:
【全景】0.0005 Lux @（F1.0，AGC ON），0 Lux with light
【细节】0.005 Lux @（F1.6，AGC ON），黑白：0.001Lux @（F1.6，AGC ON），0 Lux with IR
宽动态: 120 dB超宽动态
焦距: 【全景】4 mm；【细节】4.8 mm~110 mm，23倍光学变倍         
视场角: 【全景】水平视场角：88.7°，垂直视场角：44.7°，【细节】水平视场角：57.6°~2.7°（广角~望远）
水平范围: 360°
垂直范围: -15°~90°（自动翻转）
水平速度: 水平键控速度：0.1°~160°/s，速度可设；水平预置点速度：240°/s
垂直速度: 垂直键控速度：0.1°~120°/s，速度可设；垂直预置点速度：200°/s
主码流帧率分辨率: 
【全景】：50 Hz: 25 fps (2560 × 1440); 60 Hz: 30 fps (2560 × 1440)
【细节】： 50 Hz: 25 fps (2560 × 1440); 60 Hz: 30 fps (2560 × 1440)
视频压缩标准: H.265,H.264,MJPEG
网络存储: NAS (NFS，SMB/ CIFS), ANR
支持萤石接入
网络接口: RJ45网口,自适应10M/100M网络数据
SD卡扩展: 内置Micro SD卡插槽,支持Micro SD(即TF卡)/Micro SDHC/Micro SDXC卡,最大支持256G
报警输入: 2路报警输入
报警输出: 1路报警输出
音频输入: 1路音频输入
音频输出: 1路音频输出
白光照射距离:【全景】30 m
红外照射距离:【细节】150 m
供电方式: DC36V±25%
设备功耗: 最大功耗：60 W
工作温湿度: -30℃-65℃；湿度小于90%
除雾: 加热玻璃除雾
尺寸: Φ220×373.3mm
重量: 6Kg
防护: IP66</t>
  </si>
  <si>
    <t>分项小计</t>
  </si>
  <si>
    <t>二、立杆（含安装费）</t>
  </si>
  <si>
    <t>立杆厚6mm</t>
  </si>
  <si>
    <t>根</t>
  </si>
  <si>
    <t xml:space="preserve">4.5m </t>
  </si>
  <si>
    <t>横臂</t>
  </si>
  <si>
    <t>3M</t>
  </si>
  <si>
    <t>吊装</t>
  </si>
  <si>
    <t>次</t>
  </si>
  <si>
    <t>托运</t>
  </si>
  <si>
    <t>基础</t>
  </si>
  <si>
    <t>项</t>
  </si>
  <si>
    <t>1.2*1.2*1.5m</t>
  </si>
  <si>
    <t>路面顶管</t>
  </si>
  <si>
    <t>米</t>
  </si>
  <si>
    <t>DN50</t>
  </si>
  <si>
    <t>沟槽挖填</t>
  </si>
  <si>
    <t>基坑土方挖填</t>
  </si>
  <si>
    <t>点</t>
  </si>
  <si>
    <t>接地铜线</t>
  </si>
  <si>
    <t>接地焊接</t>
  </si>
  <si>
    <t>套</t>
  </si>
  <si>
    <t>含接地极、接地地极电阻≦10Ω</t>
  </si>
  <si>
    <t>设备箱</t>
  </si>
  <si>
    <t>抱箱300*400*200mm</t>
  </si>
  <si>
    <t>避雷针</t>
  </si>
  <si>
    <t>架空拉线</t>
  </si>
  <si>
    <t>光纤</t>
  </si>
  <si>
    <t>三、供电维修</t>
  </si>
  <si>
    <t>铜芯电缆</t>
  </si>
  <si>
    <t>国标</t>
  </si>
  <si>
    <t>铠装铜芯电缆VV22 3*6mm</t>
  </si>
  <si>
    <t>铜芯电缆YJV-3*4mm</t>
  </si>
  <si>
    <t>PE管</t>
  </si>
  <si>
    <t>DE50</t>
  </si>
  <si>
    <t>钢管</t>
  </si>
  <si>
    <t>DN25</t>
  </si>
  <si>
    <t>阻燃塑料管</t>
  </si>
  <si>
    <t>25mm</t>
  </si>
  <si>
    <t>电缆终端头</t>
  </si>
  <si>
    <t>户内热缩式电缆终端头35-400</t>
  </si>
  <si>
    <t>电缆分支、计量箱</t>
  </si>
  <si>
    <t>300*400*160mm</t>
  </si>
  <si>
    <t>室外网线</t>
  </si>
  <si>
    <t>箱</t>
  </si>
  <si>
    <t>补光灯电源线</t>
  </si>
  <si>
    <t>2*1.5</t>
  </si>
  <si>
    <t>监控设备电源线</t>
  </si>
  <si>
    <t>摄像头万向架</t>
  </si>
  <si>
    <t>个</t>
  </si>
  <si>
    <t>标志牌</t>
  </si>
  <si>
    <t>监控设备箱</t>
  </si>
  <si>
    <t>抱箱300*400*500mm，含空开、自动重合闸、定时器、
网络防雷模块、电源防雷模块、插排、风扇、门磁、加热器</t>
  </si>
  <si>
    <t>小计</t>
  </si>
  <si>
    <t>安装费5%</t>
  </si>
  <si>
    <t>四</t>
  </si>
  <si>
    <t>分项合计</t>
  </si>
  <si>
    <t>税费13%</t>
  </si>
  <si>
    <t>设备费</t>
  </si>
  <si>
    <t>税费3%</t>
  </si>
  <si>
    <t>安装费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</si>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</sst>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-#,##0.00_ ;_ &quot;￥&quot;* -??_ ;_ @_ "/>
    <numFmt numFmtId="177" formatCode="_ &quot;￥&quot;* #,##0_ ;_ &quot;￥&quot;* -#,##0_ ;_ &quot;￥&quot;* -_ ;_ @_ "/>
    <numFmt numFmtId="178" formatCode="#,##0.00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Protection="0">
      <alignment horizontal="justify" vertical="center"/>
    </xf>
    <xf numFmtId="0" fontId="1" fillId="0" borderId="0" applyNumberFormat="0" applyFill="0" applyBorder="0" applyProtection="0">
      <alignment vertical="center"/>
    </xf>
    <xf numFmtId="0" fontId="12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Protection="0">
      <alignment horizontal="left" vertical="center" indent="2"/>
    </xf>
    <xf numFmtId="0" fontId="17" fillId="0" borderId="11" applyNumberFormat="0" applyFill="0" applyAlignment="0" applyProtection="0">
      <alignment vertical="center"/>
    </xf>
    <xf numFmtId="0" fontId="1" fillId="0" borderId="0" applyNumberFormat="0" applyFill="0" applyBorder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0" applyNumberFormat="0" applyFill="0" applyBorder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Protection="0">
      <alignment horizontal="center"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0" borderId="0" applyNumberFormat="0" applyFill="0" applyBorder="0" applyProtection="0">
      <alignment horizontal="justify"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0" fillId="0" borderId="0" applyNumberFormat="0" applyFont="0" applyFill="0" applyBorder="0" applyProtection="0">
      <alignment horizontal="left" vertical="center" indent="2"/>
    </xf>
    <xf numFmtId="0" fontId="1" fillId="0" borderId="0" applyNumberFormat="0" applyFill="0" applyBorder="0" applyProtection="0">
      <alignment horizontal="justify" vertical="center"/>
    </xf>
    <xf numFmtId="0" fontId="0" fillId="0" borderId="0" applyNumberFormat="0" applyFont="0" applyFill="0" applyBorder="0" applyProtection="0">
      <alignment horizontal="left" vertical="center" indent="2"/>
    </xf>
    <xf numFmtId="0" fontId="0" fillId="0" borderId="0" applyNumberFormat="0" applyFont="0" applyFill="0" applyBorder="0" applyProtection="0">
      <alignment vertical="center"/>
    </xf>
    <xf numFmtId="0" fontId="26" fillId="0" borderId="0">
      <alignment vertical="center"/>
    </xf>
    <xf numFmtId="0" fontId="1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horizontal="center" vertical="center"/>
    </xf>
    <xf numFmtId="0" fontId="1" fillId="0" borderId="0" applyNumberFormat="0" applyFill="0" applyBorder="0" applyProtection="0">
      <alignment vertical="center"/>
    </xf>
    <xf numFmtId="0" fontId="0" fillId="0" borderId="0" applyNumberFormat="0" applyFont="0" applyFill="0" applyBorder="0" applyProtection="0">
      <alignment horizontal="left" vertical="center" indent="2"/>
    </xf>
    <xf numFmtId="0" fontId="1" fillId="0" borderId="0" applyNumberFormat="0" applyFill="0" applyBorder="0" applyProtection="0">
      <alignment vertical="center"/>
    </xf>
    <xf numFmtId="0" fontId="0" fillId="0" borderId="0" applyNumberFormat="0" applyFont="0" applyFill="0" applyBorder="0" applyProtection="0">
      <alignment horizontal="left" vertical="center" indent="2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horizontal="left" vertical="center"/>
    </xf>
    <xf numFmtId="0" fontId="0" fillId="0" borderId="0" applyNumberFormat="0" applyFont="0" applyFill="0" applyBorder="0" applyProtection="0">
      <alignment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0" fillId="0" borderId="0" applyNumberFormat="0" applyFont="0" applyFill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78" fontId="0" fillId="0" borderId="2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7" xfId="0" applyNumberFormat="1" applyFont="1" applyBorder="1" applyAlignment="1">
      <alignment horizontal="right" vertical="center" wrapText="1"/>
    </xf>
    <xf numFmtId="178" fontId="0" fillId="0" borderId="1" xfId="0" applyNumberFormat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@ET_Style?p.msonormal" xfId="13"/>
    <cellStyle name="@ET_Style?sub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@ET_Style?dd" xfId="21"/>
    <cellStyle name="标题 1" xfId="22" builtinId="16"/>
    <cellStyle name="@ET_Style?del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@ET_Style?var" xfId="44"/>
    <cellStyle name="强调文字颜色 4" xfId="45" builtinId="41"/>
    <cellStyle name="@ET_Style?center" xfId="46"/>
    <cellStyle name="20% - 强调文字颜色 4" xfId="47" builtinId="42"/>
    <cellStyle name="40% - 强调文字颜色 4" xfId="48" builtinId="43"/>
    <cellStyle name="@ET_Style?li.msonormal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@ET_Style?u" xfId="56"/>
    <cellStyle name="@ET_Style?strong" xfId="57"/>
    <cellStyle name="@ET_Style?menu" xfId="58"/>
    <cellStyle name="@ET_Style?div.msonormal" xfId="59"/>
    <cellStyle name="@ET_Style?ol" xfId="60"/>
    <cellStyle name="@ET_Style?@page" xfId="61"/>
    <cellStyle name="常规_Sheet1" xfId="62"/>
    <cellStyle name="@ET_Style?cite" xfId="63"/>
    <cellStyle name="@ET_Style?sup" xfId="64"/>
    <cellStyle name="@ET_Style?em" xfId="65"/>
    <cellStyle name="@ET_Style?address" xfId="66"/>
    <cellStyle name="@ET_Style?strike" xfId="67"/>
    <cellStyle name="@ET_Style?th" xfId="68"/>
    <cellStyle name="@ET_Style?b" xfId="69"/>
    <cellStyle name="@ET_Style?dir" xfId="70"/>
    <cellStyle name="@ET_Style?.msochpdefault" xfId="71"/>
    <cellStyle name="@ET_Style?ul" xfId="72"/>
    <cellStyle name="@ET_Style?h1" xfId="73"/>
    <cellStyle name="@ET_Style?i" xfId="74"/>
    <cellStyle name="@ET_Style?h2" xfId="75"/>
    <cellStyle name="@ET_Style?div.wordsection1" xfId="76"/>
    <cellStyle name="@ET_Style?h3" xfId="77"/>
    <cellStyle name="@ET_Style?h4" xfId="78"/>
    <cellStyle name="@ET_Style?h5" xfId="79"/>
    <cellStyle name="@ET_Style?h6" xfId="80"/>
    <cellStyle name="@ET_Style?@page wordsection1" xfId="81"/>
    <cellStyle name="@ET_Style?@font-face" xfId="82"/>
    <cellStyle name="@ET_Style?s" xfId="83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tabSelected="1" workbookViewId="0">
      <selection activeCell="N38" sqref="N38"/>
    </sheetView>
  </sheetViews>
  <sheetFormatPr defaultColWidth="9.03333333333333" defaultRowHeight="20" customHeight="1" outlineLevelCol="7"/>
  <cols>
    <col min="1" max="1" width="5.3" style="2" customWidth="1"/>
    <col min="2" max="2" width="17.4" style="2" customWidth="1"/>
    <col min="3" max="3" width="9.5" style="2" customWidth="1"/>
    <col min="4" max="4" width="7.2" style="2" customWidth="1"/>
    <col min="5" max="5" width="17.4" style="2" customWidth="1"/>
    <col min="6" max="6" width="28.4" style="2" customWidth="1"/>
    <col min="7" max="7" width="10.375" style="3"/>
    <col min="8" max="8" width="18.5" style="3" customWidth="1"/>
    <col min="9" max="16384" width="9.03333333333333" style="2"/>
  </cols>
  <sheetData>
    <row r="1" customHeight="1" spans="1:8">
      <c r="A1" s="4" t="s">
        <v>0</v>
      </c>
      <c r="B1" s="4"/>
      <c r="C1" s="4"/>
      <c r="D1" s="4"/>
      <c r="E1" s="4"/>
      <c r="F1" s="4"/>
      <c r="G1" s="5"/>
      <c r="H1" s="5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</row>
    <row r="3" s="1" customFormat="1" customHeight="1" spans="1:8">
      <c r="A3" s="9"/>
      <c r="B3" s="9"/>
      <c r="C3" s="9"/>
      <c r="D3" s="9"/>
      <c r="E3" s="9"/>
      <c r="F3" s="9"/>
      <c r="G3" s="7" t="s">
        <v>8</v>
      </c>
      <c r="H3" s="7" t="s">
        <v>9</v>
      </c>
    </row>
    <row r="4" customHeight="1" spans="1:8">
      <c r="A4" s="10" t="s">
        <v>10</v>
      </c>
      <c r="B4" s="11"/>
      <c r="C4" s="11"/>
      <c r="D4" s="11"/>
      <c r="E4" s="11"/>
      <c r="F4" s="11"/>
      <c r="G4" s="11"/>
      <c r="H4" s="11"/>
    </row>
    <row r="5" ht="96" customHeight="1" spans="1:8">
      <c r="A5" s="12">
        <v>1</v>
      </c>
      <c r="B5" s="13" t="s">
        <v>11</v>
      </c>
      <c r="C5" s="13" t="s">
        <v>12</v>
      </c>
      <c r="D5" s="12">
        <v>200</v>
      </c>
      <c r="E5" s="14"/>
      <c r="F5" s="15" t="s">
        <v>13</v>
      </c>
      <c r="G5" s="16">
        <f>241.73+1135</f>
        <v>1376.73</v>
      </c>
      <c r="H5" s="16">
        <f>G5*D5</f>
        <v>275346</v>
      </c>
    </row>
    <row r="6" ht="39" customHeight="1" spans="1:8">
      <c r="A6" s="17">
        <v>2</v>
      </c>
      <c r="B6" s="18" t="s">
        <v>14</v>
      </c>
      <c r="C6" s="18" t="s">
        <v>12</v>
      </c>
      <c r="D6" s="17">
        <v>250</v>
      </c>
      <c r="E6" s="18"/>
      <c r="F6" s="18" t="s">
        <v>15</v>
      </c>
      <c r="G6" s="16">
        <v>50</v>
      </c>
      <c r="H6" s="16">
        <f>G6*D6</f>
        <v>12500</v>
      </c>
    </row>
    <row r="7" ht="57" customHeight="1" spans="1:8">
      <c r="A7" s="19">
        <v>3</v>
      </c>
      <c r="B7" s="20" t="s">
        <v>16</v>
      </c>
      <c r="C7" s="20" t="s">
        <v>12</v>
      </c>
      <c r="D7" s="19">
        <v>60</v>
      </c>
      <c r="E7" s="20"/>
      <c r="F7" s="20" t="s">
        <v>17</v>
      </c>
      <c r="G7" s="16">
        <f>241.73+3600</f>
        <v>3841.73</v>
      </c>
      <c r="H7" s="16">
        <f>G7*D7</f>
        <v>230503.8</v>
      </c>
    </row>
    <row r="8" customHeight="1" spans="1:8">
      <c r="A8" s="21">
        <v>4</v>
      </c>
      <c r="B8" s="22" t="s">
        <v>18</v>
      </c>
      <c r="C8" s="23"/>
      <c r="D8" s="23"/>
      <c r="E8" s="24"/>
      <c r="F8" s="23"/>
      <c r="G8" s="25"/>
      <c r="H8" s="25">
        <f>SUM(H5:H7)</f>
        <v>518349.8</v>
      </c>
    </row>
    <row r="9" customHeight="1" spans="1:8">
      <c r="A9" s="10" t="s">
        <v>19</v>
      </c>
      <c r="B9" s="11"/>
      <c r="C9" s="11"/>
      <c r="D9" s="11"/>
      <c r="E9" s="11"/>
      <c r="F9" s="11"/>
      <c r="G9" s="11"/>
      <c r="H9" s="11"/>
    </row>
    <row r="10" customHeight="1" spans="1:8">
      <c r="A10" s="12">
        <v>1</v>
      </c>
      <c r="B10" s="13" t="s">
        <v>20</v>
      </c>
      <c r="C10" s="13" t="s">
        <v>21</v>
      </c>
      <c r="D10" s="12">
        <v>110</v>
      </c>
      <c r="E10" s="14"/>
      <c r="F10" s="13" t="s">
        <v>22</v>
      </c>
      <c r="G10" s="26">
        <v>3000</v>
      </c>
      <c r="H10" s="26">
        <f>G10*D10</f>
        <v>330000</v>
      </c>
    </row>
    <row r="11" customHeight="1" spans="1:8">
      <c r="A11" s="12">
        <v>2</v>
      </c>
      <c r="B11" s="18" t="s">
        <v>23</v>
      </c>
      <c r="C11" s="18" t="s">
        <v>21</v>
      </c>
      <c r="D11" s="17">
        <v>110</v>
      </c>
      <c r="E11" s="14"/>
      <c r="F11" s="18" t="s">
        <v>24</v>
      </c>
      <c r="G11" s="27"/>
      <c r="H11" s="27"/>
    </row>
    <row r="12" customHeight="1" spans="1:8">
      <c r="A12" s="12">
        <v>3</v>
      </c>
      <c r="B12" s="18" t="s">
        <v>25</v>
      </c>
      <c r="C12" s="18" t="s">
        <v>26</v>
      </c>
      <c r="D12" s="17">
        <v>110</v>
      </c>
      <c r="E12" s="14"/>
      <c r="F12" s="17"/>
      <c r="G12" s="16">
        <v>298</v>
      </c>
      <c r="H12" s="16">
        <f>G12*D13</f>
        <v>32780</v>
      </c>
    </row>
    <row r="13" customHeight="1" spans="1:8">
      <c r="A13" s="12">
        <v>4</v>
      </c>
      <c r="B13" s="18" t="s">
        <v>27</v>
      </c>
      <c r="C13" s="18" t="s">
        <v>26</v>
      </c>
      <c r="D13" s="17">
        <v>110</v>
      </c>
      <c r="E13" s="14"/>
      <c r="F13" s="17"/>
      <c r="G13" s="16">
        <v>0</v>
      </c>
      <c r="H13" s="16">
        <v>0</v>
      </c>
    </row>
    <row r="14" customHeight="1" spans="1:8">
      <c r="A14" s="12">
        <v>5</v>
      </c>
      <c r="B14" s="20" t="s">
        <v>28</v>
      </c>
      <c r="C14" s="20" t="s">
        <v>29</v>
      </c>
      <c r="D14" s="19">
        <v>110</v>
      </c>
      <c r="E14" s="14"/>
      <c r="F14" s="20" t="s">
        <v>30</v>
      </c>
      <c r="G14" s="16">
        <v>1127</v>
      </c>
      <c r="H14" s="16">
        <f t="shared" ref="H14:H22" si="0">G14*D14</f>
        <v>123970</v>
      </c>
    </row>
    <row r="15" customHeight="1" spans="1:8">
      <c r="A15" s="12">
        <v>6</v>
      </c>
      <c r="B15" s="20" t="s">
        <v>31</v>
      </c>
      <c r="C15" s="20" t="s">
        <v>32</v>
      </c>
      <c r="D15" s="19">
        <v>700</v>
      </c>
      <c r="E15" s="14"/>
      <c r="F15" s="20" t="s">
        <v>33</v>
      </c>
      <c r="G15" s="16">
        <v>181.34</v>
      </c>
      <c r="H15" s="16">
        <f t="shared" si="0"/>
        <v>126938</v>
      </c>
    </row>
    <row r="16" customHeight="1" spans="1:8">
      <c r="A16" s="12">
        <v>7</v>
      </c>
      <c r="B16" s="20" t="s">
        <v>34</v>
      </c>
      <c r="C16" s="20" t="s">
        <v>32</v>
      </c>
      <c r="D16" s="19">
        <v>2000</v>
      </c>
      <c r="E16" s="14"/>
      <c r="F16" s="20"/>
      <c r="G16" s="16">
        <v>30.3</v>
      </c>
      <c r="H16" s="16">
        <f t="shared" si="0"/>
        <v>60600</v>
      </c>
    </row>
    <row r="17" customHeight="1" spans="1:8">
      <c r="A17" s="12">
        <v>8</v>
      </c>
      <c r="B17" s="20" t="s">
        <v>35</v>
      </c>
      <c r="C17" s="20" t="s">
        <v>36</v>
      </c>
      <c r="D17" s="19">
        <v>110</v>
      </c>
      <c r="E17" s="14"/>
      <c r="F17" s="20" t="s">
        <v>30</v>
      </c>
      <c r="G17" s="16">
        <v>100.44</v>
      </c>
      <c r="H17" s="16">
        <f t="shared" si="0"/>
        <v>11048.4</v>
      </c>
    </row>
    <row r="18" customHeight="1" spans="1:8">
      <c r="A18" s="12">
        <v>11</v>
      </c>
      <c r="B18" s="20" t="s">
        <v>37</v>
      </c>
      <c r="C18" s="20" t="s">
        <v>32</v>
      </c>
      <c r="D18" s="19">
        <v>800</v>
      </c>
      <c r="E18" s="14"/>
      <c r="F18" s="19"/>
      <c r="G18" s="16">
        <v>10</v>
      </c>
      <c r="H18" s="16">
        <f t="shared" si="0"/>
        <v>8000</v>
      </c>
    </row>
    <row r="19" customHeight="1" spans="1:8">
      <c r="A19" s="12">
        <v>12</v>
      </c>
      <c r="B19" s="20" t="s">
        <v>38</v>
      </c>
      <c r="C19" s="20" t="s">
        <v>39</v>
      </c>
      <c r="D19" s="19">
        <v>110</v>
      </c>
      <c r="E19" s="14"/>
      <c r="F19" s="20" t="s">
        <v>40</v>
      </c>
      <c r="G19" s="16">
        <v>150</v>
      </c>
      <c r="H19" s="16">
        <f t="shared" si="0"/>
        <v>16500</v>
      </c>
    </row>
    <row r="20" customHeight="1" spans="1:8">
      <c r="A20" s="12">
        <v>13</v>
      </c>
      <c r="B20" s="20" t="s">
        <v>41</v>
      </c>
      <c r="C20" s="20" t="s">
        <v>12</v>
      </c>
      <c r="D20" s="19">
        <v>110</v>
      </c>
      <c r="E20" s="14"/>
      <c r="F20" s="20" t="s">
        <v>42</v>
      </c>
      <c r="G20" s="16">
        <f>247.9+250</f>
        <v>497.9</v>
      </c>
      <c r="H20" s="16">
        <f t="shared" si="0"/>
        <v>54769</v>
      </c>
    </row>
    <row r="21" customHeight="1" spans="1:8">
      <c r="A21" s="12">
        <v>14</v>
      </c>
      <c r="B21" s="20" t="s">
        <v>43</v>
      </c>
      <c r="C21" s="20" t="s">
        <v>21</v>
      </c>
      <c r="D21" s="19">
        <v>110</v>
      </c>
      <c r="E21" s="20"/>
      <c r="F21" s="20"/>
      <c r="G21" s="28">
        <v>25</v>
      </c>
      <c r="H21" s="16">
        <f t="shared" si="0"/>
        <v>2750</v>
      </c>
    </row>
    <row r="22" customHeight="1" spans="1:8">
      <c r="A22" s="12">
        <v>15</v>
      </c>
      <c r="B22" s="29" t="s">
        <v>44</v>
      </c>
      <c r="C22" s="29" t="s">
        <v>32</v>
      </c>
      <c r="D22" s="30">
        <v>2500</v>
      </c>
      <c r="E22" s="29"/>
      <c r="F22" s="29" t="s">
        <v>45</v>
      </c>
      <c r="G22" s="28">
        <v>7.42</v>
      </c>
      <c r="H22" s="16">
        <f t="shared" si="0"/>
        <v>18550</v>
      </c>
    </row>
    <row r="23" customHeight="1" spans="1:8">
      <c r="A23" s="12">
        <v>18</v>
      </c>
      <c r="B23" s="31" t="s">
        <v>18</v>
      </c>
      <c r="C23" s="23"/>
      <c r="D23" s="23"/>
      <c r="E23" s="24"/>
      <c r="F23" s="23"/>
      <c r="G23" s="25"/>
      <c r="H23" s="25">
        <f>SUM(H10:H22)</f>
        <v>785905.4</v>
      </c>
    </row>
    <row r="24" customHeight="1" spans="1:8">
      <c r="A24" s="10" t="s">
        <v>46</v>
      </c>
      <c r="B24" s="11"/>
      <c r="C24" s="11"/>
      <c r="D24" s="11"/>
      <c r="E24" s="11"/>
      <c r="F24" s="11"/>
      <c r="G24" s="11"/>
      <c r="H24" s="11"/>
    </row>
    <row r="25" customHeight="1" spans="1:8">
      <c r="A25" s="12">
        <v>1</v>
      </c>
      <c r="B25" s="13" t="s">
        <v>47</v>
      </c>
      <c r="C25" s="13" t="s">
        <v>32</v>
      </c>
      <c r="D25" s="12">
        <v>129800</v>
      </c>
      <c r="E25" s="14" t="s">
        <v>48</v>
      </c>
      <c r="F25" s="13" t="s">
        <v>49</v>
      </c>
      <c r="G25" s="16">
        <v>12.9</v>
      </c>
      <c r="H25" s="16">
        <f t="shared" ref="H24:H34" si="1">G25*D25</f>
        <v>1674420</v>
      </c>
    </row>
    <row r="26" customHeight="1" spans="1:8">
      <c r="A26" s="19">
        <v>2</v>
      </c>
      <c r="B26" s="20" t="s">
        <v>47</v>
      </c>
      <c r="C26" s="20" t="s">
        <v>32</v>
      </c>
      <c r="D26" s="19">
        <v>4500</v>
      </c>
      <c r="E26" s="14" t="s">
        <v>48</v>
      </c>
      <c r="F26" s="20" t="s">
        <v>50</v>
      </c>
      <c r="G26" s="16">
        <v>9.3</v>
      </c>
      <c r="H26" s="16">
        <f t="shared" si="1"/>
        <v>41850</v>
      </c>
    </row>
    <row r="27" customHeight="1" spans="1:8">
      <c r="A27" s="12">
        <v>3</v>
      </c>
      <c r="B27" s="20" t="s">
        <v>51</v>
      </c>
      <c r="C27" s="20" t="s">
        <v>32</v>
      </c>
      <c r="D27" s="19">
        <v>3986</v>
      </c>
      <c r="E27" s="14" t="s">
        <v>48</v>
      </c>
      <c r="F27" s="20" t="s">
        <v>52</v>
      </c>
      <c r="G27" s="16">
        <v>9.65</v>
      </c>
      <c r="H27" s="16">
        <f t="shared" si="1"/>
        <v>38464.9</v>
      </c>
    </row>
    <row r="28" customHeight="1" spans="1:8">
      <c r="A28" s="19">
        <v>4</v>
      </c>
      <c r="B28" s="20" t="s">
        <v>53</v>
      </c>
      <c r="C28" s="20" t="s">
        <v>32</v>
      </c>
      <c r="D28" s="19">
        <v>3500</v>
      </c>
      <c r="E28" s="14" t="s">
        <v>48</v>
      </c>
      <c r="F28" s="20" t="s">
        <v>54</v>
      </c>
      <c r="G28" s="16">
        <v>8.9</v>
      </c>
      <c r="H28" s="16">
        <f t="shared" si="1"/>
        <v>31150</v>
      </c>
    </row>
    <row r="29" customHeight="1" spans="1:8">
      <c r="A29" s="12">
        <v>5</v>
      </c>
      <c r="B29" s="20" t="s">
        <v>55</v>
      </c>
      <c r="C29" s="20" t="s">
        <v>32</v>
      </c>
      <c r="D29" s="19">
        <v>4001</v>
      </c>
      <c r="E29" s="14" t="s">
        <v>48</v>
      </c>
      <c r="F29" s="20" t="s">
        <v>56</v>
      </c>
      <c r="G29" s="16">
        <v>3.05</v>
      </c>
      <c r="H29" s="16">
        <f t="shared" si="1"/>
        <v>12203.05</v>
      </c>
    </row>
    <row r="30" customHeight="1" spans="1:8">
      <c r="A30" s="19">
        <v>6</v>
      </c>
      <c r="B30" s="20" t="s">
        <v>57</v>
      </c>
      <c r="C30" s="20" t="s">
        <v>39</v>
      </c>
      <c r="D30" s="19">
        <v>2195.0044</v>
      </c>
      <c r="E30" s="14" t="s">
        <v>48</v>
      </c>
      <c r="F30" s="20" t="s">
        <v>58</v>
      </c>
      <c r="G30" s="16">
        <v>50</v>
      </c>
      <c r="H30" s="16">
        <f t="shared" si="1"/>
        <v>109750.22</v>
      </c>
    </row>
    <row r="31" customHeight="1" spans="1:8">
      <c r="A31" s="12">
        <v>7</v>
      </c>
      <c r="B31" s="20" t="s">
        <v>59</v>
      </c>
      <c r="C31" s="20" t="s">
        <v>12</v>
      </c>
      <c r="D31" s="19">
        <v>110</v>
      </c>
      <c r="E31" s="20"/>
      <c r="F31" s="20" t="s">
        <v>60</v>
      </c>
      <c r="G31" s="16">
        <v>580</v>
      </c>
      <c r="H31" s="16">
        <f t="shared" si="1"/>
        <v>63800</v>
      </c>
    </row>
    <row r="32" s="2" customFormat="1" customHeight="1" spans="1:8">
      <c r="A32" s="12">
        <v>8</v>
      </c>
      <c r="B32" s="20" t="s">
        <v>61</v>
      </c>
      <c r="C32" s="20" t="s">
        <v>62</v>
      </c>
      <c r="D32" s="19">
        <v>20</v>
      </c>
      <c r="E32" s="20"/>
      <c r="F32" s="20"/>
      <c r="G32" s="16">
        <v>650</v>
      </c>
      <c r="H32" s="16">
        <f t="shared" ref="H32:H37" si="2">G32*D32</f>
        <v>13000</v>
      </c>
    </row>
    <row r="33" s="2" customFormat="1" customHeight="1" spans="1:8">
      <c r="A33" s="12">
        <v>9</v>
      </c>
      <c r="B33" s="20" t="s">
        <v>63</v>
      </c>
      <c r="C33" s="20" t="s">
        <v>32</v>
      </c>
      <c r="D33" s="19">
        <v>800</v>
      </c>
      <c r="E33" s="20"/>
      <c r="F33" s="20" t="s">
        <v>64</v>
      </c>
      <c r="G33" s="16">
        <v>2.8</v>
      </c>
      <c r="H33" s="16">
        <f t="shared" si="2"/>
        <v>2240</v>
      </c>
    </row>
    <row r="34" s="2" customFormat="1" customHeight="1" spans="1:8">
      <c r="A34" s="12">
        <v>10</v>
      </c>
      <c r="B34" s="20" t="s">
        <v>65</v>
      </c>
      <c r="C34" s="20" t="s">
        <v>32</v>
      </c>
      <c r="D34" s="19">
        <v>800</v>
      </c>
      <c r="E34" s="20"/>
      <c r="F34" s="20" t="s">
        <v>64</v>
      </c>
      <c r="G34" s="16">
        <v>2.8</v>
      </c>
      <c r="H34" s="16">
        <f t="shared" si="2"/>
        <v>2240</v>
      </c>
    </row>
    <row r="35" s="2" customFormat="1" customHeight="1" spans="1:8">
      <c r="A35" s="12">
        <v>11</v>
      </c>
      <c r="B35" s="20" t="s">
        <v>66</v>
      </c>
      <c r="C35" s="20" t="s">
        <v>67</v>
      </c>
      <c r="D35" s="19">
        <v>110</v>
      </c>
      <c r="E35" s="20"/>
      <c r="F35" s="20"/>
      <c r="G35" s="16">
        <v>60</v>
      </c>
      <c r="H35" s="16">
        <f t="shared" si="2"/>
        <v>6600</v>
      </c>
    </row>
    <row r="36" s="2" customFormat="1" customHeight="1" spans="1:8">
      <c r="A36" s="12">
        <v>12</v>
      </c>
      <c r="B36" s="20" t="s">
        <v>68</v>
      </c>
      <c r="C36" s="20" t="s">
        <v>67</v>
      </c>
      <c r="D36" s="19">
        <v>110</v>
      </c>
      <c r="E36" s="20"/>
      <c r="F36" s="20"/>
      <c r="G36" s="16">
        <v>50</v>
      </c>
      <c r="H36" s="16">
        <f t="shared" si="2"/>
        <v>5500</v>
      </c>
    </row>
    <row r="37" s="2" customFormat="1" ht="59" customHeight="1" spans="1:8">
      <c r="A37" s="12">
        <v>13</v>
      </c>
      <c r="B37" s="20" t="s">
        <v>69</v>
      </c>
      <c r="C37" s="20" t="s">
        <v>12</v>
      </c>
      <c r="D37" s="19">
        <v>110</v>
      </c>
      <c r="E37" s="20"/>
      <c r="F37" s="20" t="s">
        <v>70</v>
      </c>
      <c r="G37" s="16">
        <v>720</v>
      </c>
      <c r="H37" s="16">
        <f t="shared" si="2"/>
        <v>79200</v>
      </c>
    </row>
    <row r="38" customHeight="1" spans="1:8">
      <c r="A38" s="12">
        <v>14</v>
      </c>
      <c r="B38" s="32" t="s">
        <v>71</v>
      </c>
      <c r="C38" s="33"/>
      <c r="D38" s="19"/>
      <c r="E38" s="19"/>
      <c r="F38" s="19"/>
      <c r="G38" s="34"/>
      <c r="H38" s="34">
        <f>SUM(H25:H37)</f>
        <v>2080418.17</v>
      </c>
    </row>
    <row r="39" customHeight="1" spans="1:8">
      <c r="A39" s="12">
        <v>15</v>
      </c>
      <c r="B39" s="35" t="s">
        <v>72</v>
      </c>
      <c r="C39" s="36"/>
      <c r="D39" s="19"/>
      <c r="E39" s="19"/>
      <c r="F39" s="19"/>
      <c r="G39" s="34"/>
      <c r="H39" s="34">
        <f>H38*0.05</f>
        <v>104020.9085</v>
      </c>
    </row>
    <row r="40" customHeight="1" spans="1:8">
      <c r="A40" s="12">
        <v>16</v>
      </c>
      <c r="B40" s="31" t="s">
        <v>18</v>
      </c>
      <c r="C40" s="36"/>
      <c r="D40" s="19"/>
      <c r="E40" s="19"/>
      <c r="F40" s="19"/>
      <c r="G40" s="34"/>
      <c r="H40" s="34">
        <f>H39+H38</f>
        <v>2184439.0785</v>
      </c>
    </row>
    <row r="41" s="1" customFormat="1" customHeight="1" spans="1:8">
      <c r="A41" s="37" t="s">
        <v>73</v>
      </c>
      <c r="B41" s="38" t="s">
        <v>74</v>
      </c>
      <c r="C41" s="39"/>
      <c r="D41" s="39"/>
      <c r="E41" s="39"/>
      <c r="F41" s="39"/>
      <c r="G41" s="40"/>
      <c r="H41" s="40">
        <f>H40+H23+H8</f>
        <v>3488694.2785</v>
      </c>
    </row>
    <row r="42" s="1" customFormat="1" customHeight="1" spans="1:8">
      <c r="A42" s="41"/>
      <c r="B42" s="38" t="s">
        <v>75</v>
      </c>
      <c r="C42" s="39"/>
      <c r="D42" s="39"/>
      <c r="E42" s="39" t="s">
        <v>76</v>
      </c>
      <c r="F42" s="39"/>
      <c r="G42" s="40"/>
      <c r="H42" s="40">
        <f>(H41-H39)*0.13</f>
        <v>440007.5381</v>
      </c>
    </row>
    <row r="43" s="1" customFormat="1" customHeight="1" spans="1:8">
      <c r="A43" s="42"/>
      <c r="B43" s="38" t="s">
        <v>77</v>
      </c>
      <c r="C43" s="39"/>
      <c r="D43" s="39"/>
      <c r="E43" s="39" t="s">
        <v>78</v>
      </c>
      <c r="F43" s="39"/>
      <c r="G43" s="40"/>
      <c r="H43" s="40">
        <f>H39*0.03</f>
        <v>3120.627255</v>
      </c>
    </row>
    <row r="44" s="1" customFormat="1" customHeight="1" spans="1:8">
      <c r="A44" s="43"/>
      <c r="B44" s="38" t="s">
        <v>79</v>
      </c>
      <c r="C44" s="39"/>
      <c r="D44" s="39"/>
      <c r="E44" s="39"/>
      <c r="F44" s="39"/>
      <c r="G44" s="40"/>
      <c r="H44" s="40">
        <f>H42+H41+H43</f>
        <v>3931822.443855</v>
      </c>
    </row>
    <row r="45" customHeight="1" spans="8:8">
      <c r="H45" s="3">
        <v>3931822.44</v>
      </c>
    </row>
  </sheetData>
  <mergeCells count="13">
    <mergeCell ref="A1:H1"/>
    <mergeCell ref="G2:H2"/>
    <mergeCell ref="A4:H4"/>
    <mergeCell ref="A9:H9"/>
    <mergeCell ref="A24:H24"/>
    <mergeCell ref="A2:A3"/>
    <mergeCell ref="B2:B3"/>
    <mergeCell ref="C2:C3"/>
    <mergeCell ref="D2:D3"/>
    <mergeCell ref="E2:E3"/>
    <mergeCell ref="F2:F3"/>
    <mergeCell ref="G10:G11"/>
    <mergeCell ref="H10:H11"/>
  </mergeCells>
  <pageMargins left="0.747916666666667" right="0.747916666666667" top="0.984027777777778" bottom="0.984027777777778" header="0.511805555555556" footer="0.511805555555556"/>
  <pageSetup paperSize="9" scale="77" fitToHeight="0" orientation="landscape" useFirstPageNumber="1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.03333333333333" defaultRowHeight="14.25"/>
  <sheetData/>
  <pageMargins left="0.747916666666667" right="0.747916666666667" top="0.984027777777778" bottom="0.984027777777778" header="0.511805555555556" footer="0.511805555555556"/>
  <pageSetup paperSize="9" fitToWidth="0" fitToHeight="0" orientation="portrait" useFirstPageNumber="1" errors="NA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.03333333333333" defaultRowHeight="14.25"/>
  <sheetData/>
  <pageMargins left="0.747916666666667" right="0.747916666666667" top="0.984027777777778" bottom="0.984027777777778" header="0.511805555555556" footer="0.511805555555556"/>
  <pageSetup paperSize="9" fitToWidth="0" fitToHeight="0" orientation="portrait" useFirstPageNumber="1" errors="NA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宏奇</cp:lastModifiedBy>
  <cp:revision>1</cp:revision>
  <dcterms:created xsi:type="dcterms:W3CDTF">2022-08-18T02:51:42Z</dcterms:created>
  <dcterms:modified xsi:type="dcterms:W3CDTF">2022-08-29T08:16:11Z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0213AA35A0A2474C94769B0190E1445D</vt:lpwstr>
  </property>
</Properties>
</file>