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 tabRatio="973" activeTab="3"/>
  </bookViews>
  <sheets>
    <sheet name="预算总表" sheetId="25" r:id="rId1"/>
    <sheet name="建设内容汇总" sheetId="8" r:id="rId2"/>
    <sheet name="1.时空大数据服务云平台" sheetId="53" r:id="rId3"/>
    <sheet name="2.数据资源中心建设" sheetId="21" r:id="rId4"/>
    <sheet name="3.智慧运营中心建设" sheetId="22" r:id="rId5"/>
    <sheet name="4.经济运行软件" sheetId="56" r:id="rId6"/>
    <sheet name="5.能耗软件-1" sheetId="57" r:id="rId7"/>
    <sheet name="5.能耗硬件-2" sheetId="1" r:id="rId8"/>
    <sheet name="6.应急软件 -1" sheetId="59" r:id="rId9"/>
    <sheet name="6.应急硬件-2" sheetId="2" r:id="rId10"/>
    <sheet name="7.环保软件-1" sheetId="11" r:id="rId11"/>
    <sheet name="7.环保硬件-2" sheetId="3" r:id="rId12"/>
    <sheet name="8.人力资源软件" sheetId="13" r:id="rId13"/>
    <sheet name="9.交通软件-1" sheetId="74" r:id="rId14"/>
    <sheet name="9.交通硬件-2" sheetId="65" r:id="rId15"/>
    <sheet name="10.综合服务软件1" sheetId="68" r:id="rId16"/>
    <sheet name="10综合服务硬件-2" sheetId="5" r:id="rId17"/>
    <sheet name="11.省厅对接报表" sheetId="19" r:id="rId18"/>
    <sheet name="12.招商" sheetId="70" r:id="rId19"/>
    <sheet name="13.企业画像" sheetId="71" r:id="rId20"/>
    <sheet name="14.本地网络及存储设备及安全设备" sheetId="7" r:id="rId21"/>
    <sheet name="15.鄂温克控制中心设备" sheetId="24" r:id="rId22"/>
    <sheet name="16.园区网络及服务器" sheetId="6" r:id="rId23"/>
  </sheets>
  <definedNames>
    <definedName name="_xlnm._FilterDatabase" localSheetId="7" hidden="1">'5.能耗硬件-2'!$A$2:$G$153</definedName>
  </definedNames>
  <calcPr calcId="144525"/>
</workbook>
</file>

<file path=xl/sharedStrings.xml><?xml version="1.0" encoding="utf-8"?>
<sst xmlns="http://schemas.openxmlformats.org/spreadsheetml/2006/main" count="1332" uniqueCount="643">
  <si>
    <t>智慧园区建设项目汇总表</t>
  </si>
  <si>
    <t>单位：万元</t>
  </si>
  <si>
    <t>项目名称</t>
  </si>
  <si>
    <t>金额</t>
  </si>
  <si>
    <t>备注</t>
  </si>
  <si>
    <t>一</t>
  </si>
  <si>
    <t>分项建设内容预算</t>
  </si>
  <si>
    <t>软件开发预算</t>
  </si>
  <si>
    <t>硬件购置及安装预算</t>
  </si>
  <si>
    <t>资源租赁预算</t>
  </si>
  <si>
    <t>二</t>
  </si>
  <si>
    <t>设备安装、调试，线材、辅材，系统集成</t>
  </si>
  <si>
    <t>三</t>
  </si>
  <si>
    <t>合计（一+二）</t>
  </si>
  <si>
    <t>注：总造价包括但不限于设备费、包装费、运费、税费、安装调试费、检验试验费、人员培训等设备正常投入使用的全部费用，设备参数符合委托方提供的参数要求</t>
  </si>
  <si>
    <t>建设内容预算清单</t>
  </si>
  <si>
    <t>序号</t>
  </si>
  <si>
    <t>子项名称</t>
  </si>
  <si>
    <t>软件部分预算</t>
  </si>
  <si>
    <t>硬件部分预算</t>
  </si>
  <si>
    <t>总价</t>
  </si>
  <si>
    <t>时空大数据服务平台建设</t>
  </si>
  <si>
    <t>数据资源中心建设</t>
  </si>
  <si>
    <t>智慧运营中心建设</t>
  </si>
  <si>
    <t>经济调度系统</t>
  </si>
  <si>
    <t>能耗监测系统</t>
  </si>
  <si>
    <t>安全应急管理系统</t>
  </si>
  <si>
    <t>环保监测系统</t>
  </si>
  <si>
    <t>人力资源管理系统</t>
  </si>
  <si>
    <t>交通物流管理系统</t>
  </si>
  <si>
    <t>综合服务系统</t>
  </si>
  <si>
    <t>省厅接口与数据上报的对接管理</t>
  </si>
  <si>
    <t>招商和项目管理系统</t>
  </si>
  <si>
    <t>企业大数据画像</t>
  </si>
  <si>
    <t>本地网络及存储设备及安全设备</t>
  </si>
  <si>
    <t>鄂温克控制中心设备</t>
  </si>
  <si>
    <t>园区网络及服务器</t>
  </si>
  <si>
    <t>合计</t>
  </si>
  <si>
    <t>总计</t>
  </si>
  <si>
    <t>时空大数据服务平台建设清单</t>
  </si>
  <si>
    <t>子系统或子项</t>
  </si>
  <si>
    <t>具体技术内容</t>
  </si>
  <si>
    <t>单位</t>
  </si>
  <si>
    <t>单价</t>
  </si>
  <si>
    <t>工作量核算</t>
  </si>
  <si>
    <t>功能模块小计</t>
  </si>
  <si>
    <t>物联感知平台
（IOT支撑服务）</t>
  </si>
  <si>
    <t>设备管理</t>
  </si>
  <si>
    <t>人月</t>
  </si>
  <si>
    <t>采集服务</t>
  </si>
  <si>
    <t>协议转换</t>
  </si>
  <si>
    <t>时序数据存储管理</t>
  </si>
  <si>
    <t>安全管理</t>
  </si>
  <si>
    <t>数据管理</t>
  </si>
  <si>
    <t>物联数据分析</t>
  </si>
  <si>
    <t>报警管理</t>
  </si>
  <si>
    <t>地图服务引擎</t>
  </si>
  <si>
    <t>网格化服务</t>
  </si>
  <si>
    <t>电子围栏服务</t>
  </si>
  <si>
    <t>遥感影像服务</t>
  </si>
  <si>
    <t>二三维联动服务</t>
  </si>
  <si>
    <t>门户服务引擎</t>
  </si>
  <si>
    <t>统一认证</t>
  </si>
  <si>
    <t>统一入口</t>
  </si>
  <si>
    <t>统一权限</t>
  </si>
  <si>
    <t>单点登录</t>
  </si>
  <si>
    <t>地理信息基础平台</t>
  </si>
  <si>
    <t>空间编辑管理</t>
  </si>
  <si>
    <t>二维地图服务</t>
  </si>
  <si>
    <t>三维地图服务</t>
  </si>
  <si>
    <t>移动地图SDK</t>
  </si>
  <si>
    <t>北斗网格服务支撑平台</t>
  </si>
  <si>
    <t xml:space="preserve">网格划分管理         </t>
  </si>
  <si>
    <t>业务网格管理</t>
  </si>
  <si>
    <t>网格落图</t>
  </si>
  <si>
    <r>
      <rPr>
        <b/>
        <sz val="12"/>
        <rFont val="仿宋"/>
        <charset val="134"/>
      </rPr>
      <t>小计 1</t>
    </r>
  </si>
  <si>
    <t>数据资源中心建设清单</t>
  </si>
  <si>
    <t>1</t>
  </si>
  <si>
    <t>基础时空数据库</t>
  </si>
  <si>
    <t>基础空间数据生产</t>
  </si>
  <si>
    <t>地面分辨率优于3cm倾斜数字航空摄影</t>
  </si>
  <si>
    <t>平方公里</t>
  </si>
  <si>
    <t>倾斜三维模型生产</t>
  </si>
  <si>
    <t>1:500 DEM生产</t>
  </si>
  <si>
    <t>1:500 DOM生产</t>
  </si>
  <si>
    <t>数据建库</t>
  </si>
  <si>
    <t>遥感影像数据库</t>
  </si>
  <si>
    <t>空间信息数据库</t>
  </si>
  <si>
    <t>电子地图编制</t>
  </si>
  <si>
    <t>政务电子矢量地图</t>
  </si>
  <si>
    <t>政务影像电子地图</t>
  </si>
  <si>
    <t>互联网矢量电子地图</t>
  </si>
  <si>
    <t>互联网影像电子地图</t>
  </si>
  <si>
    <t>小计1</t>
  </si>
  <si>
    <t>专题时空数据库</t>
  </si>
  <si>
    <t>园区规划数据建库</t>
  </si>
  <si>
    <t>总体规划</t>
  </si>
  <si>
    <t>详细规划</t>
  </si>
  <si>
    <t>专项规划数据</t>
  </si>
  <si>
    <t>其他规划</t>
  </si>
  <si>
    <t>园区建设项目数据建库</t>
  </si>
  <si>
    <t>立项用地规划数据</t>
  </si>
  <si>
    <t>工程建设许可数据</t>
  </si>
  <si>
    <t>施工许可数据</t>
  </si>
  <si>
    <t>竣工许可数据</t>
  </si>
  <si>
    <t>小计2</t>
  </si>
  <si>
    <t>专题业务数据库</t>
  </si>
  <si>
    <t>园区法人库</t>
  </si>
  <si>
    <t>经济运行监测数据库</t>
  </si>
  <si>
    <t>安全应急管理数据库</t>
  </si>
  <si>
    <t>环保监测数据库</t>
  </si>
  <si>
    <t>人力资源数据库</t>
  </si>
  <si>
    <t>交通物流数据库</t>
  </si>
  <si>
    <t>综合服务数据库</t>
  </si>
  <si>
    <t>能耗监测数据库</t>
  </si>
  <si>
    <t>标准数据基础库</t>
  </si>
  <si>
    <t>模型基础库</t>
  </si>
  <si>
    <t>高空瞭望数据库</t>
  </si>
  <si>
    <t>招商和项目数据库</t>
  </si>
  <si>
    <t>党建数据库</t>
  </si>
  <si>
    <t>网格化管理数据库</t>
  </si>
  <si>
    <t>扩展应用功能数据库</t>
  </si>
  <si>
    <t>小计3</t>
  </si>
  <si>
    <t>物联传感数据库</t>
  </si>
  <si>
    <t>汇聚水、电、气、
噪音、车辆、人员动态
等各类物联感知数据</t>
  </si>
  <si>
    <t>小计4</t>
  </si>
  <si>
    <t>智慧运营中心建设清单</t>
  </si>
  <si>
    <t>二三维可视化平台采购</t>
  </si>
  <si>
    <t>可视化平台采购</t>
  </si>
  <si>
    <t>项</t>
  </si>
  <si>
    <t>智慧运营中心</t>
  </si>
  <si>
    <t>运营状态可视化</t>
  </si>
  <si>
    <t>园区规划可视化</t>
  </si>
  <si>
    <t>园区产业可视化</t>
  </si>
  <si>
    <t>园区管网可视化</t>
  </si>
  <si>
    <t>园区招商可视化</t>
  </si>
  <si>
    <t>能耗监测可视化</t>
  </si>
  <si>
    <t>分析预警</t>
  </si>
  <si>
    <t>环保监测预警</t>
  </si>
  <si>
    <t>能耗预警</t>
  </si>
  <si>
    <t>车辆预警</t>
  </si>
  <si>
    <t>危险源预警</t>
  </si>
  <si>
    <t>视频监测预警</t>
  </si>
  <si>
    <t>辅助决策</t>
  </si>
  <si>
    <t>园区日常管理</t>
  </si>
  <si>
    <t>土地规划管理</t>
  </si>
  <si>
    <t>招商项目管理</t>
  </si>
  <si>
    <t>应急管理</t>
  </si>
  <si>
    <t>一图统揽（大屏展示）</t>
  </si>
  <si>
    <t>综合展示</t>
  </si>
  <si>
    <t>企业态势</t>
  </si>
  <si>
    <t>监控预警</t>
  </si>
  <si>
    <t>环境监测</t>
  </si>
  <si>
    <t>网格化管理</t>
  </si>
  <si>
    <t>统计分析</t>
  </si>
  <si>
    <t>园区全数字化三维系统</t>
  </si>
  <si>
    <t>底板基础地图布署</t>
  </si>
  <si>
    <t>渲染服务</t>
  </si>
  <si>
    <t>园区土地规划</t>
  </si>
  <si>
    <t>道路分布可视化</t>
  </si>
  <si>
    <t>三维建筑可视化</t>
  </si>
  <si>
    <t>重点场所可视化</t>
  </si>
  <si>
    <t>实时监控融合</t>
  </si>
  <si>
    <t>企业数据导入</t>
  </si>
  <si>
    <t>重点区域数据标注</t>
  </si>
  <si>
    <t>企业数据绑定</t>
  </si>
  <si>
    <t>土地规划标注</t>
  </si>
  <si>
    <t>企业标注</t>
  </si>
  <si>
    <t>危险源标注</t>
  </si>
  <si>
    <t>卡口管理</t>
  </si>
  <si>
    <t>园区视频标注</t>
  </si>
  <si>
    <t>经济调度系统清单</t>
  </si>
  <si>
    <t>单价（万元）</t>
  </si>
  <si>
    <t>年度经济概况</t>
  </si>
  <si>
    <t>园区经济分析</t>
  </si>
  <si>
    <t>园区主要产品情况</t>
  </si>
  <si>
    <t>企业产值排名</t>
  </si>
  <si>
    <t>企业基本信息展示</t>
  </si>
  <si>
    <t>产品生产情况</t>
  </si>
  <si>
    <t>企业用工情况</t>
  </si>
  <si>
    <t>经济简报</t>
  </si>
  <si>
    <t>能耗监测系统清单（软件）</t>
  </si>
  <si>
    <t>企业端能源监测管理</t>
  </si>
  <si>
    <t>企业能源感知管理</t>
  </si>
  <si>
    <t>用水管理(填报）</t>
  </si>
  <si>
    <t>用电管理(填报）</t>
  </si>
  <si>
    <t>用油管理(填报）</t>
  </si>
  <si>
    <t>用煤管理(填报）</t>
  </si>
  <si>
    <t>用气管理(填报）</t>
  </si>
  <si>
    <t>能耗综合查询与分析</t>
  </si>
  <si>
    <t>园区端能源监测管理</t>
  </si>
  <si>
    <t>信息审核</t>
  </si>
  <si>
    <t>能源监测信息管理</t>
  </si>
  <si>
    <t>年度用能简报</t>
  </si>
  <si>
    <t>企业用电情况报表</t>
  </si>
  <si>
    <t>企业启停情况</t>
  </si>
  <si>
    <t>重点用能企业
能耗数据采集接口</t>
  </si>
  <si>
    <t>接口架构创建</t>
  </si>
  <si>
    <t>重点能耗数据接口开发</t>
  </si>
  <si>
    <t>数据映射</t>
  </si>
  <si>
    <t>数据标准化</t>
  </si>
  <si>
    <t>数据子集选择</t>
  </si>
  <si>
    <t>重复、缺失处理</t>
  </si>
  <si>
    <t>清洗数据排序</t>
  </si>
  <si>
    <t>异常值处理</t>
  </si>
  <si>
    <t>非重点用能企业能耗数据采集接口</t>
  </si>
  <si>
    <t>能耗监测系统清单（硬件）</t>
  </si>
  <si>
    <t>设备及软件名称</t>
  </si>
  <si>
    <t>主要性能</t>
  </si>
  <si>
    <t>数量</t>
  </si>
  <si>
    <t>能耗采集柜</t>
  </si>
  <si>
    <r>
      <rPr>
        <sz val="12"/>
        <rFont val="仿宋"/>
        <charset val="134"/>
      </rPr>
      <t>400*500*200 配电采集箱，含电源、接线端子</t>
    </r>
  </si>
  <si>
    <t>台套</t>
  </si>
  <si>
    <t>2</t>
  </si>
  <si>
    <r>
      <rPr>
        <sz val="12"/>
        <rFont val="仿宋"/>
        <charset val="134"/>
      </rPr>
      <t>DTU（含物联卡）</t>
    </r>
  </si>
  <si>
    <t>内嵌 PPP、TCP/IP 协议栈、支持 RTU 与 DSC 透明数据传输 、支持移动运营商的 APN 专网、DSC 寻址方式支持固定 IP 地址和域 名支持 TCP/UDP/短信三种通信方式 TCP/UDP 链路支持心跳功能TCP/UDP 链路重链接时间可配置 支持空闲下线和定时强制下线方式短信支持 7bit、8bit、UCS2 编码，可以进行中文短信收发
短信号码支持国际区号及本地号码 支持自动上线工作模式支持唤醒上线工作模式，可以通过短信、电话、RTU 数据三种方式唤醒 支持串口输出调试信息 支持最高 115200 的串口波特率通过专门的图形化配置工具进行参数配置</t>
  </si>
  <si>
    <t>个</t>
  </si>
  <si>
    <t>3</t>
  </si>
  <si>
    <t>边缘采集器</t>
  </si>
  <si>
    <t>具备强大的图像显示和数据处理功能。
支持工业现场各类主流 PLC、DSC、仪器仪表通信协议，具备一 定的边缘数据处理功能。
触 摸 屏： 电阻式 内    存： 64M
存储设备： 128M FLASH
接    口： 1×RS232、1×RS485、2×USB(1 主 1 从)、1×LAN
工作温度： 0℃～45℃ 工作湿度： 5%～90%
储存温度： -10℃～60℃
CE  认证： EN55022、EN55024 FCC 认证： PART15
电磁兼容： 符合工业三级标准 防护等级： IP65（前面板</t>
  </si>
  <si>
    <t>4</t>
  </si>
  <si>
    <t>安全隔离装置</t>
  </si>
  <si>
    <t>支持丰富的攻击防范功能。包括：Land、Smurf、Fraggle、
Ping of Death、Tear Drop、IP Spoofing、IP 分片报文、ARP 欺骗、ARP 主动反向查询、采用独有硬件物理隔离通道控制技 术保证数据只能单向传输 嵌入式实时操作系统和专用通讯协议保证数据数据的实时传输</t>
  </si>
  <si>
    <t>台</t>
  </si>
  <si>
    <t>5</t>
  </si>
  <si>
    <t>智能数据采集终端</t>
  </si>
  <si>
    <r>
      <rPr>
        <sz val="12"/>
        <rFont val="仿宋"/>
        <charset val="134"/>
      </rPr>
      <t>具备强大的图像显示和数据处理功能。
支持工业现场各类主流 PLC、DSC、仪器仪表通信协议，具备一 定的边缘数据处理功能。</t>
    </r>
  </si>
  <si>
    <t>6</t>
  </si>
  <si>
    <t>红外抄表仪</t>
  </si>
  <si>
    <t>工作电压：9~36V；/工作电流：＜100mA；
红外发射管中心波长：940nm；/红外接收管中心波长：980nm；
/调制频率：38KHz（±1%）；/最大波特率：2400BPS； 有效通讯距离：＞4m（环境光强度小于 5000lx 时）；符合 DL/T645 通讯技术规范；
接线端子采用 4PIN 免焊式带螺丝对插端子。 输出：RS485</t>
  </si>
  <si>
    <t>7</t>
  </si>
  <si>
    <t>工控机</t>
  </si>
  <si>
    <t>4U 高 14 槽背板架装工业机箱,配置前置风扇,主要特点有:用户
界面友好,带前置过滤网易于维护,支持 250W ATX PFC PS/2 电 源,前置电源和 HDD 状态指示灯,抗振荡抗冲击,能在高温下稳定 工作,防震设计的驱动器台可以容和 3 个 5.25 寸及 1 个 3.5 寸 前端驱动器,灵活的机械设计支持 PS/2 单电源和冗余电源</t>
  </si>
  <si>
    <t>8</t>
  </si>
  <si>
    <t>智能电表</t>
  </si>
  <si>
    <t>三相三线、三项四线多功能表通信协议：DL/T645 协议；
接口：两路 RS485，红外通信 测量精度：0.5S</t>
  </si>
  <si>
    <t>安全应急管理系统清单（软件）</t>
  </si>
  <si>
    <t>企业上报管理系统</t>
  </si>
  <si>
    <t>安全生产信息（应急档案管理）</t>
  </si>
  <si>
    <t>“两重点一重大”信息</t>
  </si>
  <si>
    <t>危险源信息</t>
  </si>
  <si>
    <t>危险源巡检管理（巡检记录）</t>
  </si>
  <si>
    <t>危险气体区域报警（报警记录）</t>
  </si>
  <si>
    <t>企业实时画面</t>
  </si>
  <si>
    <t>园区危化品管理</t>
  </si>
  <si>
    <t>应急预案管理</t>
  </si>
  <si>
    <t>企业安全制度</t>
  </si>
  <si>
    <t>企业安全机构信息</t>
  </si>
  <si>
    <t>安全生产规章制度</t>
  </si>
  <si>
    <t>出入口综合管理平台</t>
  </si>
  <si>
    <t>视频和图像监控</t>
  </si>
  <si>
    <t>车辆出入实时监控</t>
  </si>
  <si>
    <t>动态监管系统</t>
  </si>
  <si>
    <t>巡检管理</t>
  </si>
  <si>
    <t>企业巡查</t>
  </si>
  <si>
    <t>应急指挥系统</t>
  </si>
  <si>
    <t>预案备案</t>
  </si>
  <si>
    <t>应急机构管理</t>
  </si>
  <si>
    <t>应急资源管理</t>
  </si>
  <si>
    <t>应急物资</t>
  </si>
  <si>
    <t>应急装备</t>
  </si>
  <si>
    <t>应急专家管理</t>
  </si>
  <si>
    <t>应急响应管理</t>
  </si>
  <si>
    <t>应急通讯录</t>
  </si>
  <si>
    <t>事件登记</t>
  </si>
  <si>
    <t>应急指挥管理</t>
  </si>
  <si>
    <t>任务管理</t>
  </si>
  <si>
    <t>情况汇总</t>
  </si>
  <si>
    <t>应急事后管理</t>
  </si>
  <si>
    <t>上报统计</t>
  </si>
  <si>
    <t>事件归档</t>
  </si>
  <si>
    <t>应急数据采集接口</t>
  </si>
  <si>
    <t>应急数据接口开发</t>
  </si>
  <si>
    <t>应急视频接口</t>
  </si>
  <si>
    <t>接口框架创建</t>
  </si>
  <si>
    <t>应急视频接口开发</t>
  </si>
  <si>
    <t>应急视频信号集成</t>
  </si>
  <si>
    <t>小计5</t>
  </si>
  <si>
    <t>双重预防管控系统</t>
  </si>
  <si>
    <t>决策分析系统</t>
  </si>
  <si>
    <t>“两重点一重大”分布图</t>
  </si>
  <si>
    <t>安监视频监控图</t>
  </si>
  <si>
    <t>应急资源分布图</t>
  </si>
  <si>
    <t>综合数据分析图</t>
  </si>
  <si>
    <t>小计6</t>
  </si>
  <si>
    <t>安全应急管理系统清单（硬件）</t>
  </si>
  <si>
    <t>应急视频采集设备</t>
  </si>
  <si>
    <t>1.1</t>
  </si>
  <si>
    <t>硬盘录像机</t>
  </si>
  <si>
    <r>
      <rPr>
        <sz val="12"/>
        <rFont val="仿宋"/>
        <charset val="134"/>
      </rPr>
      <t>支持区域关注度联动方式：区域人数检测、停留时长检测报警
支持接入多个客流相机，合并统计客流数据;硬件规格：1.5U 标准机架式;1 个 HDMI，1 个 VGA;8 盘位 最高支持 8TB 硬盘;2 个千兆网口;2 个 USB2.0 接口、1 个 USB3.0</t>
    </r>
  </si>
  <si>
    <t>1.2</t>
  </si>
  <si>
    <t>监控级硬盘</t>
  </si>
  <si>
    <r>
      <rPr>
        <sz val="12"/>
        <rFont val="仿宋"/>
        <charset val="134"/>
      </rPr>
      <t>3.5 寸 AI 硬盘 SEAGATE,SKYHAWK,6TB,256MB,SATA 6Gb/s</t>
    </r>
  </si>
  <si>
    <t>块</t>
  </si>
  <si>
    <t>1.3</t>
  </si>
  <si>
    <t>高空瞭望硬盘录像机</t>
  </si>
  <si>
    <t>新增硬盘录像机，含视频软件</t>
  </si>
  <si>
    <t>1.4</t>
  </si>
  <si>
    <t>高空瞭望系统</t>
  </si>
  <si>
    <t>全景摄像机
6 个 1/1.8＂4 MP Progressive Scan CMOS，最高分辨率及 帧率可达 8160 × 2400 @30 fps
视场角：水平 270°，垂直 85° 星光级超低照度，0.0005 Lux/F1.0（彩色），0.0001
Lux/F1.0（黑白） 细节摄像机
1/1.8＂4 MP Progressive Scan CMOS，最高分辨率及帧率可达 2560 × 1440 @30 fps
星光级超低照度，0.0005 Lux/F1.2（彩色），0.0001 Lux/F1.2（黑白），0 Lux with IR
40 倍光学变倍，16 倍数字变倍
水平 360°连续旋转，垂直-15°~90°（自动翻转） 采用高效红外阵列，低功耗，照射距离最远可达 250 m</t>
  </si>
  <si>
    <t>1.5</t>
  </si>
  <si>
    <t>鄂温克高空瞭望（经开区对面）</t>
  </si>
  <si>
    <t>传输链路建设</t>
  </si>
  <si>
    <t>1.6</t>
  </si>
  <si>
    <t>海拉尔管委会高空瞭望塔</t>
  </si>
  <si>
    <t>1.7</t>
  </si>
  <si>
    <t>海拉尔指挥中心高空瞭望塔</t>
  </si>
  <si>
    <t>1.8</t>
  </si>
  <si>
    <t>高空瞭望布线电缆</t>
  </si>
  <si>
    <t>国标纯铜芯软电线电缆线 3 芯 16 平方。</t>
  </si>
  <si>
    <t>米</t>
  </si>
  <si>
    <r>
      <rPr>
        <sz val="12"/>
        <rFont val="仿宋"/>
        <charset val="134"/>
      </rPr>
      <t>小计 1</t>
    </r>
  </si>
  <si>
    <t>应急数据采集设备</t>
  </si>
  <si>
    <r>
      <rPr>
        <sz val="12"/>
        <rFont val="仿宋"/>
        <charset val="134"/>
      </rPr>
      <t>支持丰富的攻击防范功能。包括：Land、Smurf、Fraggle、
Ping of Death、Tear Drop、IP Spoofing、IP 分片报文、ARP 欺骗、ARP 主动反向查询、采用独有硬件物理隔离通道控制技 术保证数据只能单向传输 嵌入式实时操作系统和专用通讯协议保证数据数据的实时传输</t>
    </r>
  </si>
  <si>
    <t>采集点通讯</t>
  </si>
  <si>
    <t>电源及通信网络</t>
  </si>
  <si>
    <t>环保监测系统清单（软件）</t>
  </si>
  <si>
    <t>企业端管理</t>
  </si>
  <si>
    <t>企业环保档案管理</t>
  </si>
  <si>
    <t>企业固废运输管理</t>
  </si>
  <si>
    <t>企业水资源管理</t>
  </si>
  <si>
    <t>感知设备管理</t>
  </si>
  <si>
    <t>污染源实时监测</t>
  </si>
  <si>
    <t>碳排放管理</t>
  </si>
  <si>
    <t>监督单管理</t>
  </si>
  <si>
    <t>园区端管理</t>
  </si>
  <si>
    <t>基础信息审核管理</t>
  </si>
  <si>
    <t>环保监测信息管理</t>
  </si>
  <si>
    <t>环保数据接入</t>
  </si>
  <si>
    <t>企业水资源利用情况汇总</t>
  </si>
  <si>
    <t>企业环保档案</t>
  </si>
  <si>
    <t>大气环境质量监测</t>
  </si>
  <si>
    <t>水质监测</t>
  </si>
  <si>
    <t>颗粒物监测</t>
  </si>
  <si>
    <t>环保信息中心</t>
  </si>
  <si>
    <t>环保信息标注</t>
  </si>
  <si>
    <t>环保数据采集接口</t>
  </si>
  <si>
    <t>环保数据接口开发</t>
  </si>
  <si>
    <t>环保视频接口</t>
  </si>
  <si>
    <t>框架创建</t>
  </si>
  <si>
    <t>环保视频接口开发</t>
  </si>
  <si>
    <t>环保视频信号映射转换</t>
  </si>
  <si>
    <t>数据清洗</t>
  </si>
  <si>
    <t>环保监测系统清单（硬件）</t>
  </si>
  <si>
    <t>具备强大的图像显示和数据处理功能。
支持工业现场各类主流 PLC、DSC、仪器仪表通信协议，具备一 定的边缘数据处理功能。
支持 2G、3G、4G 无线上传；支持移动运营商的 APN 专网
DSC 寻址方式支持固定 IP 地址和域名 支持模拟量（4~20mA、0~20mA、0~10v 等）接入</t>
  </si>
  <si>
    <t>水质监测站</t>
  </si>
  <si>
    <t>1、常规五参数：pH 值、电导率、温度、溶解氧、浊度
2、污染物参数：高锰酸盐、COD、氨氮、总磷、总氮</t>
  </si>
  <si>
    <t>微型空气质量监测站</t>
  </si>
  <si>
    <t>光离子气体传感器以及激光散射原理的颗粒物传感器对 NO2、
SO2、CO、O3、TVOC、PM2.5、PM10 等被监测物质进行实时监 测，泵吸式采样，内置微型泵，保证流量稳定均匀，准确度更 高。支持选配集成气象模块对监测环境中的风速、风向、温 度、湿度等多种气象参数进行监测；监测参数：PM2.5、PM10、 SO2、NO2、CO、O3、TVOC、风速、风向、温度、湿度、大气 压、降雨量等监测四气</t>
  </si>
  <si>
    <t>颗粒物在线监测</t>
  </si>
  <si>
    <t>1U 380 系列机箱；8 路 H.265、H.264 混合接入；128M 接入
/128M 存储/256M 转发/；2 盘位/1 个 HDMI、1 个 VGA，异源输 出；报警 4 进 1 出；8 路 1080P 或 2 路 4K H.265、H.264 混合 解码；1 个千兆网口+8 个 100M PoE 网口；1 个 USB2.0，1 个 USB3.0；Smart 2.0/ANR/智能检索/浓缩播放/车牌检索/人脸检 索/热度图/客流量统计/视频摘要回放/分时段回放/超高倍速回 放/双系统备份</t>
  </si>
  <si>
    <t>3.5 寸 AI 硬盘 SEAGATE,SKYHAWK,6TB,256MB,SATA 6Gb/s</t>
  </si>
  <si>
    <t>工业级交换机</t>
  </si>
  <si>
    <r>
      <rPr>
        <sz val="12"/>
        <rFont val="仿宋"/>
        <charset val="134"/>
      </rPr>
      <t>8 口</t>
    </r>
  </si>
  <si>
    <t>9</t>
  </si>
  <si>
    <t>不锈钢配电箱</t>
  </si>
  <si>
    <t>防水不锈钢配电箱</t>
  </si>
  <si>
    <t>人力资源管理系统清单</t>
  </si>
  <si>
    <t>企业用工统计</t>
  </si>
  <si>
    <t>企业员工职业技能在线培训</t>
  </si>
  <si>
    <t>企业职业技能在线考核</t>
  </si>
  <si>
    <t>小计</t>
  </si>
  <si>
    <t>交通物流系统清单（软件）</t>
  </si>
  <si>
    <t>园区车辆管理</t>
  </si>
  <si>
    <t>车辆信息管理(GPS信息绑定)</t>
  </si>
  <si>
    <t>报表统计</t>
  </si>
  <si>
    <t>日志管理</t>
  </si>
  <si>
    <t>车辆在线监控</t>
  </si>
  <si>
    <t>园区卡口视频监控</t>
  </si>
  <si>
    <t>园区道路视频监控</t>
  </si>
  <si>
    <t>车辆运行数据监控</t>
  </si>
  <si>
    <t>GIS地图管理</t>
  </si>
  <si>
    <t>园区/片区范围地图展示</t>
  </si>
  <si>
    <t>地图基本操作功能</t>
  </si>
  <si>
    <t>车辆历史轨迹追踪</t>
  </si>
  <si>
    <t>交通物流系统清单（硬件）</t>
  </si>
  <si>
    <r>
      <rPr>
        <b/>
        <sz val="12"/>
        <rFont val="仿宋"/>
        <charset val="134"/>
      </rPr>
      <t>GPS 车辆管理设备</t>
    </r>
  </si>
  <si>
    <r>
      <rPr>
        <sz val="12"/>
        <rFont val="仿宋"/>
        <charset val="134"/>
      </rPr>
      <t>GPS 设备管理系统</t>
    </r>
  </si>
  <si>
    <t>1 系统支持多种通信方式:系统支持现有的各种无线通信方式,如:GSM。
探地雷达,CDMA, WCDMA, TD-CDMA 等通信方式。
2 系统支持多种 GPS 车载设备混合使用:GPS 监控管理系统应支 持常见的 GPS 车载终端,并能够实现了在同一 GPS 监控系统中同 时使用多种车载设备并网,并具备新型设备安装扩展能力及二次 开发需求。
3 监控中心支持多级、多个分中心,应设计为多重构架监控系统.
4 应支持超大规模监控目标入网:GPS 监控系统中心的每个分监控中心应最多支持 5000 辆车入网</t>
  </si>
  <si>
    <t>套</t>
  </si>
  <si>
    <t>卡口系统设备</t>
  </si>
  <si>
    <t>2.1</t>
  </si>
  <si>
    <t>卡口抓拍单元</t>
  </si>
  <si>
    <t>图像输出格式：JPEG
输出：电平量信号
通讯接口：2 个 RJ45 100M/1000M 自适应网口，3 个 RS485 接 口，1 个 RS232 接口
触发输入：1 个触发/报警输入
触发输出：7 路 F+F-输出接口,可作为补光灯同步输出控制同步输入：SYNC信号灯电源同步输入 
存储支持：支持TF卡、USB、海康云存储协议 
自动光圈镜头：支持 
工作电压：100VAC～240VAC；频率：48Hz～52Hz； 
功耗：20W MAX 
支持智能识别功能：内置视频识别功能，支持车牌识别、视频
触发、车身颜色识别、车型识别，通行车辆信息捕获和违章检
测功能；</t>
  </si>
  <si>
    <t>2.2</t>
  </si>
  <si>
    <t>雷达</t>
  </si>
  <si>
    <t>窄波测速雷达
单车道测速雷达，频率 24G</t>
  </si>
  <si>
    <t>2.3</t>
  </si>
  <si>
    <t>补光灯</t>
  </si>
  <si>
    <t>24 颗暖光 LED 白光爆闪红外爆闪
采用 24 颗原装进口高亮度 LED 芯片，寿命长，稳定性好，发光 效率高</t>
  </si>
  <si>
    <t>2.4</t>
  </si>
  <si>
    <t>LED 常亮灯</t>
  </si>
  <si>
    <r>
      <rPr>
        <sz val="12"/>
        <color rgb="FF000000"/>
        <rFont val="仿宋"/>
        <charset val="134"/>
      </rPr>
      <t>【暖光】 【16 颗】 LED 常亮灯
光源类型： 原装进口大功率 LED， 三车道补光
LED 灯珠数量： 16 颗
发光角度： 40°
最佳补光距离： 16 米-25 米
触发方式： 光敏控制
防护等级： IP66
外形尺寸： 128mm(D)× 216mm(H)× 159mm(W)
整体重量： 2.72Kg
功率： 最大功率 36W(实际功率与控制方式有关)</t>
    </r>
  </si>
  <si>
    <t>2.5</t>
  </si>
  <si>
    <t>电源适配器</t>
  </si>
  <si>
    <t>认证 3C
防雷 支持共模 4KV,差模 2KV 
输入端样式 AC 输入线 350mm 
颜色 黑色
输入 AC100~240V
能效 V5
输出 DC12V1A
输出端样式 DC 输出端线 800mm</t>
  </si>
  <si>
    <t>2.6</t>
  </si>
  <si>
    <t>200 万红外变焦枪型网络摄像机</t>
  </si>
  <si>
    <t>通用行为分析： 支持区域入侵， 绊线入侵， 快速移动（ 三项均支持人车分类及精准检测） ， 物品遗留， 物品搬移， 徘徊检测， 人员聚集， 停车检测， 热度图人脸检测： 对运动人脸进行检测、 跟踪、 抓拍、 优选， 输出最优的人脸抓图； 支持人脸增强， 人脸曝光， 人脸属性提取人数统计： 支持排队管理； 支持区域内人数统计， 进入/离开人数统计，并可生成人数统计日/月/年报表， 导出使用（ 区域内人数统计、 排队管理不支持报表）支持多种异常检测： 动态检测， 视频遮挡， 场景变更， 虚焦侦测， 音频异常侦测， 无 SD 卡， SD 卡空间不足， SD 卡出错， 网络断开， IP 冲突， 非法访问， 电压检测
支持报警 3 进 2 出， 音频 1 进 1 出， 内置 MIC， 256G SD 卡支持 DC12V/POE 供电方式， 方便工程安装
支持 IP67 防护等级</t>
  </si>
  <si>
    <t>2.7</t>
  </si>
  <si>
    <t>三维万向节支架</t>
  </si>
  <si>
    <t>只</t>
  </si>
  <si>
    <t>2.8</t>
  </si>
  <si>
    <t>定焦 1 英寸25mm 镜头</t>
  </si>
  <si>
    <t>产品类型： 定焦镜头
适用行业：
对应靶面尺寸： 1.0"
对应分辨率： 5 百万
是否支持 IR： 否
水平视角： 36.5° × 29.5° × 22.1°
焦距： 25mm
变焦方式： 固定
聚焦方式： 手动
光圈范围： F1.4
光圈控制方式： 手动
最短物距： 1m
接口类型： C 接口
产品尺寸： Φ 43.7mm× 62.8mm</t>
  </si>
  <si>
    <t>2.9</t>
  </si>
  <si>
    <t>人脸抓拍机</t>
  </si>
  <si>
    <t>15.5W; PoE： (802.3at, 42.5V-57V), 0.42 A to 0.30 A， Max： 17.5W
防护等级:IP66
补光距离: 红外： 30 米（ 人脸 4 米）
红外波长:单红外： 850nm
产品尺寸(mm):206.5× 103.9× 100mm
包装尺寸(mm):385× 158× 155mm
裸机重量： 1450g
包装重量： 2300g</t>
  </si>
  <si>
    <t>2.10</t>
  </si>
  <si>
    <t>防水机柜定制</t>
  </si>
  <si>
    <t>定制</t>
  </si>
  <si>
    <t>2.11</t>
  </si>
  <si>
    <t>交通终端服务器</t>
  </si>
  <si>
    <t>4 路 IPC 接入
嵌入式操作系统，内置 1 块 2T 硬盘；
双网卡，具备 4 个 100M 以太网接口及 2 个 1000M 以太网接口、2 个 1000M SFP 光纤接口；
支持对通行车辆的信息（记录和图片、录像）存储；</t>
  </si>
  <si>
    <t>2.12</t>
  </si>
  <si>
    <t>L 杆+机座</t>
  </si>
  <si>
    <r>
      <rPr>
        <sz val="12"/>
        <rFont val="仿宋"/>
        <charset val="134"/>
      </rPr>
      <t>定制 6000*6000</t>
    </r>
  </si>
  <si>
    <t>根</t>
  </si>
  <si>
    <t>2.13</t>
  </si>
  <si>
    <t>单元卡口配电系统</t>
  </si>
  <si>
    <t>包含漏电保护区、空开、电源</t>
  </si>
  <si>
    <t>2.14</t>
  </si>
  <si>
    <t>鄂温克创业园东侧路口</t>
  </si>
  <si>
    <t>2.15</t>
  </si>
  <si>
    <t>鄂温克创业园东侧路口监控点2</t>
  </si>
  <si>
    <t>2.16</t>
  </si>
  <si>
    <t>鄂温克南丁布拉日街</t>
  </si>
  <si>
    <t>2.17</t>
  </si>
  <si>
    <t>鄂温克孟根诺尔街路口</t>
  </si>
  <si>
    <t>2.18</t>
  </si>
  <si>
    <t>海拉尔牙克石路春兰光交附近</t>
  </si>
  <si>
    <t>2.19</t>
  </si>
  <si>
    <t>海拉尔兴业路路口</t>
  </si>
  <si>
    <t>2.20</t>
  </si>
  <si>
    <t>海拉尔G301绥满线</t>
  </si>
  <si>
    <t>2.21</t>
  </si>
  <si>
    <t>谢尔塔拉管委会西侧丁字路口</t>
  </si>
  <si>
    <t>2.22</t>
  </si>
  <si>
    <t>谢尔塔拉2路口</t>
  </si>
  <si>
    <t>2.23</t>
  </si>
  <si>
    <t>电缆</t>
  </si>
  <si>
    <r>
      <rPr>
        <sz val="12"/>
        <rFont val="仿宋"/>
        <charset val="134"/>
      </rPr>
      <t>国标纯铜芯软电线电缆线 3 芯 16 平方。</t>
    </r>
  </si>
  <si>
    <t>2.26</t>
  </si>
  <si>
    <t>供电链路改造</t>
  </si>
  <si>
    <t>供电线路敷设、输变电建设</t>
  </si>
  <si>
    <t>小计 2</t>
  </si>
  <si>
    <t>综合服务系统清单（软件）</t>
  </si>
  <si>
    <t>智慧党建</t>
  </si>
  <si>
    <t>园区党务管理</t>
  </si>
  <si>
    <t>系统管理</t>
  </si>
  <si>
    <t>党员管理</t>
  </si>
  <si>
    <t>企业党务管理</t>
  </si>
  <si>
    <t>统计报表</t>
  </si>
  <si>
    <t>风采管理</t>
  </si>
  <si>
    <t>党务管理</t>
  </si>
  <si>
    <t>党校学习</t>
  </si>
  <si>
    <t>小计 1</t>
  </si>
  <si>
    <t>视频会议</t>
  </si>
  <si>
    <t>会议预约</t>
  </si>
  <si>
    <t>园区基本信息管理</t>
  </si>
  <si>
    <t>3.1</t>
  </si>
  <si>
    <t>公共设施基本信息填报</t>
  </si>
  <si>
    <t>公共设施基本信息调阅</t>
  </si>
  <si>
    <t>公共设施基本信息管理</t>
  </si>
  <si>
    <t>企业基本信息录入</t>
  </si>
  <si>
    <t>企业基本信息管理</t>
  </si>
  <si>
    <t>用户授权配置开发</t>
  </si>
  <si>
    <t>小计 3</t>
  </si>
  <si>
    <t>公共服务</t>
  </si>
  <si>
    <t>4.1</t>
  </si>
  <si>
    <t>统一用户管理</t>
  </si>
  <si>
    <t>统一权限管理</t>
  </si>
  <si>
    <t>定时任务</t>
  </si>
  <si>
    <t>配置中心</t>
  </si>
  <si>
    <t>系统参数</t>
  </si>
  <si>
    <t>小计 4</t>
  </si>
  <si>
    <t>信息公示系统</t>
  </si>
  <si>
    <t>5.1</t>
  </si>
  <si>
    <t>综合服务系统清单（硬）</t>
  </si>
  <si>
    <t>信息公示屏</t>
  </si>
  <si>
    <t>园区核心位置，彩色 LED 8 平方米、户外含安装辅材</t>
  </si>
  <si>
    <t>信息发布系统</t>
  </si>
  <si>
    <t>公示屏信息发布开发及数据传输</t>
  </si>
  <si>
    <t xml:space="preserve">小计 </t>
  </si>
  <si>
    <t>省厅对接报表清单</t>
  </si>
  <si>
    <t>企业信息填报管理</t>
  </si>
  <si>
    <t>基本信息设计说明</t>
  </si>
  <si>
    <t>行业管理</t>
  </si>
  <si>
    <t>能源品种</t>
  </si>
  <si>
    <t>产品管理</t>
  </si>
  <si>
    <t>能耗工艺工序管理</t>
  </si>
  <si>
    <t>能耗指标管理</t>
  </si>
  <si>
    <t>产品能耗工艺工序关联</t>
  </si>
  <si>
    <t>产品能耗工艺工序能耗指标关联</t>
  </si>
  <si>
    <t>水耗工艺工序管理</t>
  </si>
  <si>
    <t>水耗指标管理</t>
  </si>
  <si>
    <t>产品水耗工艺工序关联</t>
  </si>
  <si>
    <t>产品水耗工艺工序水耗指标关联</t>
  </si>
  <si>
    <t>数据字典</t>
  </si>
  <si>
    <t>企业基本信息</t>
  </si>
  <si>
    <t>企业重大危险源管理</t>
  </si>
  <si>
    <t>企业产品关联</t>
  </si>
  <si>
    <t>企业工序产品关联</t>
  </si>
  <si>
    <t>企业节能部门管理</t>
  </si>
  <si>
    <t>经济运行监控信息设计</t>
  </si>
  <si>
    <t>企业数据管理</t>
  </si>
  <si>
    <t>企业经济数据填报</t>
  </si>
  <si>
    <t>企业产品生产数据填报</t>
  </si>
  <si>
    <t>企业能源数据填报</t>
  </si>
  <si>
    <t>企业能耗数据填报</t>
  </si>
  <si>
    <t>企业水耗数据填报</t>
  </si>
  <si>
    <t>企业产品水耗数据填报</t>
  </si>
  <si>
    <t>工业全景概况</t>
  </si>
  <si>
    <t>三维全景概况</t>
  </si>
  <si>
    <t>二维全景概况</t>
  </si>
  <si>
    <t>企业用电监测</t>
  </si>
  <si>
    <t>园区用电监测</t>
  </si>
  <si>
    <t>企业启停状态</t>
  </si>
  <si>
    <t>经济运行分析</t>
  </si>
  <si>
    <t>企业效益概况</t>
  </si>
  <si>
    <t>企业生产概况</t>
  </si>
  <si>
    <t>经济综合查询</t>
  </si>
  <si>
    <t>企业经济运行档案</t>
  </si>
  <si>
    <t>经济运行简报</t>
  </si>
  <si>
    <t>能源监测</t>
  </si>
  <si>
    <t>行业能源汇总</t>
  </si>
  <si>
    <t>企业能耗汇总</t>
  </si>
  <si>
    <t>产品能耗汇总</t>
  </si>
  <si>
    <t>企业能耗详情</t>
  </si>
  <si>
    <t>企业能源利用状况</t>
  </si>
  <si>
    <t>能耗综合查询</t>
  </si>
  <si>
    <t>能耗双控情况</t>
  </si>
  <si>
    <t>能耗在线监测</t>
  </si>
  <si>
    <t>安全应急信息设计</t>
  </si>
  <si>
    <t>危险源巡检管理</t>
  </si>
  <si>
    <t>危险气体区域预警</t>
  </si>
  <si>
    <t>园区危化品统计</t>
  </si>
  <si>
    <t>应急事件管理</t>
  </si>
  <si>
    <t>环保监测信息设计</t>
  </si>
  <si>
    <t>园区管委会审核管理</t>
  </si>
  <si>
    <t>经济运行监控信息管理</t>
  </si>
  <si>
    <t>园区/企业用电监测</t>
  </si>
  <si>
    <t>安全应急信息管理</t>
  </si>
  <si>
    <t>重大危险源管理</t>
  </si>
  <si>
    <t>人力资源信息管理</t>
  </si>
  <si>
    <t>综合服务信息管理</t>
  </si>
  <si>
    <t>招商和项目管理系统清单</t>
  </si>
  <si>
    <t>产业招商服务平台（公众版）</t>
  </si>
  <si>
    <t>产业空间规划模块</t>
  </si>
  <si>
    <t>重点发展产业模块</t>
  </si>
  <si>
    <t>投资机会清单</t>
  </si>
  <si>
    <t>产业生态资讯</t>
  </si>
  <si>
    <t>招商信息发布</t>
  </si>
  <si>
    <t>对外宣传展示</t>
  </si>
  <si>
    <t>产业招商服务平台（数据驾驶舱）</t>
  </si>
  <si>
    <t>招商数据看板</t>
  </si>
  <si>
    <t>重点招商片区展示</t>
  </si>
  <si>
    <t>重点招商产业展示</t>
  </si>
  <si>
    <t>项目信息查询</t>
  </si>
  <si>
    <t>招商方案开发</t>
  </si>
  <si>
    <t>招商电子台帐</t>
  </si>
  <si>
    <t>招商项目中心</t>
  </si>
  <si>
    <t>企业大数据画像清单</t>
  </si>
  <si>
    <t>拟招商企业数据画像</t>
  </si>
  <si>
    <t>入驻企业信用跟踪</t>
  </si>
  <si>
    <t>入驻企业经营风险</t>
  </si>
  <si>
    <t>本地网络系统设备及存储及安全设备清单</t>
  </si>
  <si>
    <t>网络设备</t>
  </si>
  <si>
    <t>核心交换机</t>
  </si>
  <si>
    <t>交换容量≥19.8Tbps，IPv4 包转发≥2880Mpps，槽位数量≥ 3，支持虚拟化技术，实配双引擎模块，双电源模块，千兆电接 口不少于 48 个，万兆光接口不低于 16 个，含 10 个万兆模块</t>
  </si>
  <si>
    <t>二级交换机</t>
  </si>
  <si>
    <r>
      <rPr>
        <sz val="12"/>
        <rFont val="仿宋"/>
        <charset val="134"/>
      </rPr>
      <t>交换容量≥336Gbps，包转发≥126Mpps，24 个千兆电口+4 个万 兆光口，实配双电源，支持交换机虚拟化，含万兆光模块 2 个</t>
    </r>
  </si>
  <si>
    <t>企业汇聚网络设备</t>
  </si>
  <si>
    <t>10/100/1000Base-T 与 1000Base-X SFP COMBO,交流供电</t>
  </si>
  <si>
    <t>机柜</t>
  </si>
  <si>
    <t>G26642</t>
  </si>
  <si>
    <r>
      <rPr>
        <sz val="12"/>
        <rFont val="仿宋"/>
        <charset val="134"/>
      </rPr>
      <t>弹性公网 IP</t>
    </r>
  </si>
  <si>
    <t>100Mbps</t>
  </si>
  <si>
    <t>存储设备</t>
  </si>
  <si>
    <t>数据存储服务器</t>
  </si>
  <si>
    <t>4210×2/64G DDR4/8TB 10K  SAS×4(RAID_1)/SAS_HBA/1GbE×2+10GbE×2/550W(1+1)/2U/16DIMM</t>
  </si>
  <si>
    <t>园区视频存储服务器</t>
  </si>
  <si>
    <t>24 盘位控制器磁盘阵列；640Mbps 接入带宽,3 个千兆数据网
口；支持视频流和图片、smart、视频 文件进行混合直写存 储；支持 SMART IPC 接入，支持存储智能信息，实现智能事件 检索功能，精确定位重点事件，并可通过平台进行智能浓缩播 放，有效节省客户时间。4U 机架式 24 盘位、16 块 8T 企业级 SATA 磁盘；64 位多核处理器、8GB（标配，可扩展至 32G）；2 个 HDMI 接口；2 个 SAS2.0 接口；支持 RAID 0、1、3、5、6、 10、50，60；网络协议：RTSP/ONVIF/PSIA/SIP（GB/T28181）</t>
  </si>
  <si>
    <t>流媒体服务器</t>
  </si>
  <si>
    <t>4210×2/64G DDR4/600G 10K  SAS×4(RAID_1)/SAS_HBA/1GbE
×2+10GbE×2/550W(1+1)/2U/16DIMM2U 双路标准机架式服务器 CPU：2 颗 intel 至强系列处理器，核数≥10 核，主频≥2.2GHz 内存：64G DDR4，16 根内存插槽，最大支持扩展至 2TB 内存硬 盘：4 块 600G 10K 2.5 寸 SAS 硬盘阵列卡：SAS_HBA 卡, 支持 RAID 0/1/10PCIE 扩展：最大可支持 6 个 PCIE 扩展插槽网口： 2 个千兆电口，2 个万兆光口其他接口：1 个 RJ45 管理接口， 后置 2 个 USB 3.0 接口，前置 2 个 USB2.0 接口，1 个 VGA 接口 电源：标配 550W（1+1）高效铂金 CRPS 冗余电源 机箱规格： 87.8mm(高)x 448mm(宽)x729.8mm(深)设备重量：约 26KG（含 导轨）操作系统：HIK OS</t>
  </si>
  <si>
    <t>笔记本电脑</t>
  </si>
  <si>
    <t>14.1 英寸 11 代酷睿 i7 32G 1TBG 16:10</t>
  </si>
  <si>
    <r>
      <rPr>
        <b/>
        <sz val="12"/>
        <rFont val="仿宋"/>
        <charset val="134"/>
      </rPr>
      <t>小计 2</t>
    </r>
  </si>
  <si>
    <t>安全设备</t>
  </si>
  <si>
    <t>安全审计设备</t>
  </si>
  <si>
    <t>通过身份认证代理和对全网统一身份认证的支持，保障网络上
的用户单点登陆全网通行。具有用户身份认证代理的功能，能 够和证书认证服务系统交互，完成用户身份认证，根据认证结 果核对该用户的可信网络访问权限，完成网络接入的鉴权控制</t>
  </si>
  <si>
    <t>防火墙</t>
  </si>
  <si>
    <t>8GE+2GE(Bypass)+2Combo，8GE+2GE(Bypass)+2Combo
管理支持基于命令行的配置管理 支持 Web 方式进行远程配置管理
支持 SSM 安全管理中心进行设备管理 支持标准网管 SNMPv3，并且兼容 SNMP v1 和 v2
病毒防护：基于病毒特征进行检测；支持病毒库手动和自动升
级；报文流处理模式；支持 HTTP、FTP、SMTP、POP3 协议；支 持的病毒类型：Backdoor、Email-Worm、P2P-Worm、Trojan、 AdWare、Virus 等；支持病毒日志和报表</t>
  </si>
  <si>
    <t>鄂温克分控中心设备清单</t>
  </si>
  <si>
    <t>多媒体操作台</t>
  </si>
  <si>
    <t>多媒体指挥调度台定制</t>
  </si>
  <si>
    <t>操作椅</t>
  </si>
  <si>
    <t>人体工学椅电脑椅子可躺 分段背靠透气转椅 分段背靠 鞍型椅垫</t>
  </si>
  <si>
    <t>把</t>
  </si>
  <si>
    <t>专业功放</t>
  </si>
  <si>
    <r>
      <rPr>
        <sz val="12"/>
        <rFont val="仿宋"/>
        <charset val="134"/>
      </rPr>
      <t>输出功率（20Hz-20KHz/THD≤1％）：立体声/并联 8</t>
    </r>
    <r>
      <rPr>
        <sz val="12"/>
        <rFont val="Calibri"/>
        <charset val="161"/>
      </rPr>
      <t>Ω</t>
    </r>
    <r>
      <rPr>
        <sz val="12"/>
        <rFont val="仿宋"/>
        <charset val="134"/>
      </rPr>
      <t>×2：
350W×2；立体声/并联 4</t>
    </r>
    <r>
      <rPr>
        <sz val="12"/>
        <rFont val="Calibri"/>
        <charset val="161"/>
      </rPr>
      <t>Ω</t>
    </r>
    <r>
      <rPr>
        <sz val="12"/>
        <rFont val="仿宋"/>
        <charset val="134"/>
      </rPr>
      <t>×2：530W×2；桥接 8</t>
    </r>
    <r>
      <rPr>
        <sz val="12"/>
        <rFont val="Calibri"/>
        <charset val="161"/>
      </rPr>
      <t>Ω</t>
    </r>
    <r>
      <rPr>
        <sz val="12"/>
        <rFont val="仿宋"/>
        <charset val="134"/>
      </rPr>
      <t xml:space="preserve">：1060W； 连接座：XLR 、TRS 接口；电压增益 (@1KHz)：34.4dB；输入 灵敏度：0.775V/1V/1.44V；输入阻抗：10K </t>
    </r>
    <r>
      <rPr>
        <sz val="12"/>
        <rFont val="Calibri"/>
        <charset val="161"/>
      </rPr>
      <t>Ω</t>
    </r>
    <r>
      <rPr>
        <sz val="12"/>
        <rFont val="仿宋"/>
        <charset val="134"/>
      </rPr>
      <t xml:space="preserve"> 非平衡、20K</t>
    </r>
    <r>
      <rPr>
        <sz val="12"/>
        <rFont val="Calibri"/>
        <charset val="161"/>
      </rPr>
      <t>Ω</t>
    </r>
    <r>
      <rPr>
        <sz val="12"/>
        <rFont val="仿宋"/>
        <charset val="134"/>
      </rPr>
      <t xml:space="preserve"> 平衡；最大功耗：1600W</t>
    </r>
  </si>
  <si>
    <t>专业音箱</t>
  </si>
  <si>
    <r>
      <rPr>
        <sz val="12"/>
        <rFont val="仿宋"/>
        <charset val="134"/>
      </rPr>
      <t>阻抗：8</t>
    </r>
    <r>
      <rPr>
        <sz val="12"/>
        <rFont val="Calibri"/>
        <charset val="161"/>
      </rPr>
      <t>Ω</t>
    </r>
    <r>
      <rPr>
        <sz val="12"/>
        <rFont val="仿宋"/>
        <charset val="134"/>
      </rPr>
      <t>；频响：70Hz~20KHz；额定功率：120W；峰值功率：
480W；灵敏度：95dB/W/M；最大声压级（额定/峰值）：
116dB/122dB；覆盖角度：(H)120°(V)60°；高音：3"锥形高 音单元×2；低音：6.5"低音×1</t>
    </r>
  </si>
  <si>
    <t>调音台</t>
  </si>
  <si>
    <t>提供 8 个话筒兼容线路输入带 1 组效果返送；提供 2 组立体声音乐输入，且每个单声道输入都有单路音乐输入；提供 1 组立 体声主输出,2 组编组输出,2 组辅助输出，1 组效果输出，1 组 监听输出，1 录音输出，1 组 CD/TAPE 输出；内置 DSP 效果器， 带 21 种效果；内置 USB 声卡</t>
  </si>
  <si>
    <t>话筒前级</t>
  </si>
  <si>
    <t>话筒带 4 种级别的防啸叫功能；显示：采用分辨率为 144*32 的汉字液晶屏分和 7 段 LED 显示输入/输出的精确数字电平表、哑 音及编辑状；</t>
  </si>
  <si>
    <t>电源时序器</t>
  </si>
  <si>
    <r>
      <rPr>
        <sz val="12"/>
        <rFont val="仿宋"/>
        <charset val="134"/>
      </rPr>
      <t>8 通道电源时序打开/关闭；远程控制（上电+24V 直流信号）8 通道电源时序打开/关闭—当电源开关锁处于 off 位置时有效；</t>
    </r>
  </si>
  <si>
    <t>千兆交换机</t>
  </si>
  <si>
    <r>
      <rPr>
        <sz val="12"/>
        <rFont val="仿宋"/>
        <charset val="134"/>
      </rPr>
      <t>24 口千兆交换机</t>
    </r>
  </si>
  <si>
    <t>空调</t>
  </si>
  <si>
    <r>
      <rPr>
        <sz val="12"/>
        <rFont val="仿宋"/>
        <charset val="134"/>
      </rPr>
      <t>监控中心 2 台</t>
    </r>
  </si>
  <si>
    <r>
      <rPr>
        <sz val="12"/>
        <rFont val="仿宋"/>
        <charset val="134"/>
      </rPr>
      <t>LED 显示屏</t>
    </r>
  </si>
  <si>
    <t>像素构成:表贴三合一;像素间距≤1.538mm；模组尺寸:320*180；模组分辨率：172*96；散热:无风扇散热结构;亮 度(nits) ≥500;色温 3000-15000K 可调;对比度 5500:1;峰值 功耗 ≤380W/㎡;平均功耗 ≤125W/㎡</t>
  </si>
  <si>
    <t>平米</t>
  </si>
  <si>
    <t>视频处理器</t>
  </si>
  <si>
    <t>拥有完备的视频输入接口，1 路 HDMI 2.0，4 路 DVI，1 路
3G-SDI；多输出，大带载，支持 16 路网口和 4 路光纤输出， 带载高达 1040 万像素；支持 HDR 输出，能够极大地增强显示 屏的画质，使画面色彩更加真实生动，细节更加清晰；支持个 性化的画质缩放，支持三种画面缩放模式，包括点对点模式、 全屏缩放、自定义缩放；多窗口显示，支持 5 窗口任意布局； 支持预监输出画面，将预监内容通过 HDMI 发送到显示器显示；支持智能控制软件进行操作控制；支持场景预设，最多可创建 10 个用户场景作为模板保存，可直接调用，方便使用；</t>
  </si>
  <si>
    <t>配电柜</t>
  </si>
  <si>
    <t>类型：20KW 配电柜；控制：PLC 控制器，远程控制；智能专
用，多路输出，分步上电，固定安装；采用优质防尘锁，简单 易用，防止恶意破坏与偷盗；高效散热、坚固耐用、拆卸简 单、可靠接地</t>
  </si>
  <si>
    <t>显示屏钢结、边框及装饰</t>
  </si>
  <si>
    <t>为保障显示屏的整体平整度及避免钢结构日久变形，采用专用
钢结构支架，拼接效果好，安装简单，美观轻巧。</t>
  </si>
  <si>
    <t>运营中心控制</t>
  </si>
  <si>
    <r>
      <rPr>
        <sz val="12"/>
        <rFont val="仿宋"/>
        <charset val="134"/>
      </rPr>
      <t>高性能前置机，，i7-9700/16G/512G/4G 独显/24 寸液晶显示器</t>
    </r>
  </si>
  <si>
    <t>大厅装修</t>
  </si>
  <si>
    <t>园区网络及服务器系统租赁清单</t>
  </si>
  <si>
    <t>铁塔资源租赁</t>
  </si>
  <si>
    <t>铁塔抱杆位置租赁</t>
  </si>
  <si>
    <t>3年铁塔抱杆位置租赁</t>
  </si>
  <si>
    <t>网络租赁</t>
  </si>
  <si>
    <r>
      <rPr>
        <sz val="12"/>
        <rFont val="仿宋"/>
        <charset val="134"/>
      </rPr>
      <t>弹性负载均衡 ELB</t>
    </r>
  </si>
  <si>
    <t>负载均衡通用型</t>
  </si>
  <si>
    <t>台/3年</t>
  </si>
  <si>
    <t>互联网链路</t>
  </si>
  <si>
    <r>
      <rPr>
        <sz val="12"/>
        <rFont val="仿宋"/>
        <charset val="134"/>
      </rPr>
      <t>呼伦贝尔联通静态互联网专带，带宽 50M</t>
    </r>
  </si>
  <si>
    <t>条/3年</t>
  </si>
  <si>
    <r>
      <rPr>
        <sz val="12"/>
        <rFont val="仿宋"/>
        <charset val="134"/>
      </rPr>
      <t>呼伦贝尔联通静态互联网专带，带宽 30M</t>
    </r>
  </si>
  <si>
    <t>指挥中心专线100M</t>
  </si>
  <si>
    <r>
      <rPr>
        <sz val="12"/>
        <rFont val="仿宋"/>
        <charset val="134"/>
      </rPr>
      <t>互联网 IP</t>
    </r>
  </si>
  <si>
    <r>
      <rPr>
        <sz val="12"/>
        <rFont val="仿宋"/>
        <charset val="134"/>
      </rPr>
      <t>呼伦贝尔联通静态互联网 IP</t>
    </r>
  </si>
  <si>
    <t>物联网卡通信费</t>
  </si>
  <si>
    <t>张/3年</t>
  </si>
  <si>
    <r>
      <rPr>
        <sz val="12"/>
        <rFont val="仿宋"/>
        <charset val="134"/>
      </rPr>
      <t>小计 3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</si>
</sst>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0_);[Red]\(0\)"/>
    <numFmt numFmtId="178" formatCode="###0.0;###0.0"/>
    <numFmt numFmtId="179" formatCode="0_ "/>
    <numFmt numFmtId="180" formatCode="0.00_);[Red]\(0.00\)"/>
    <numFmt numFmtId="181" formatCode="0.0000_ "/>
  </numFmts>
  <fonts count="49">
    <font>
      <sz val="10"/>
      <color rgb="FF000000"/>
      <name val="Times New Roman"/>
      <charset val="204"/>
    </font>
    <font>
      <sz val="20"/>
      <color rgb="FF000000"/>
      <name val="仿宋"/>
      <charset val="134"/>
    </font>
    <font>
      <b/>
      <sz val="12"/>
      <color rgb="FF000000"/>
      <name val="Times New Roman"/>
      <charset val="134"/>
    </font>
    <font>
      <sz val="12"/>
      <color rgb="FF000000"/>
      <name val="仿宋"/>
      <charset val="134"/>
    </font>
    <font>
      <b/>
      <sz val="20"/>
      <color rgb="FF000000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26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6"/>
      <color rgb="FF000000"/>
      <name val="仿宋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b/>
      <sz val="20"/>
      <name val="仿宋"/>
      <charset val="134"/>
    </font>
    <font>
      <sz val="16"/>
      <name val="仿宋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b/>
      <sz val="16"/>
      <color rgb="FF000000"/>
      <name val="仿宋"/>
      <charset val="134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sz val="18"/>
      <color rgb="FF000000"/>
      <name val="宋体"/>
      <charset val="134"/>
    </font>
    <font>
      <sz val="18"/>
      <color rgb="FF000000"/>
      <name val="Times New Roman"/>
      <charset val="134"/>
    </font>
    <font>
      <sz val="18"/>
      <color rgb="FF000000"/>
      <name val="微软雅黑"/>
      <charset val="134"/>
    </font>
    <font>
      <sz val="10"/>
      <color rgb="FF000000"/>
      <name val="宋体"/>
      <charset val="134"/>
    </font>
    <font>
      <sz val="20"/>
      <color rgb="FF000000"/>
      <name val="仿宋"/>
      <charset val="204"/>
    </font>
    <font>
      <b/>
      <sz val="26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alibri"/>
      <charset val="16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1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2" fillId="12" borderId="11" applyNumberFormat="0" applyAlignment="0" applyProtection="0">
      <alignment vertical="center"/>
    </xf>
    <xf numFmtId="0" fontId="43" fillId="13" borderId="16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0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76" fontId="3" fillId="2" borderId="1" xfId="0" applyNumberFormat="1" applyFont="1" applyFill="1" applyBorder="1" applyAlignment="1">
      <alignment horizontal="center" vertical="top" wrapText="1"/>
    </xf>
    <xf numFmtId="178" fontId="3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7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179" fontId="5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2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0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0" fillId="0" borderId="0" xfId="0" applyNumberFormat="1" applyFill="1" applyBorder="1" applyAlignment="1">
      <alignment horizontal="left" vertical="top"/>
    </xf>
    <xf numFmtId="0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14" fillId="0" borderId="1" xfId="0" applyNumberFormat="1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80" fontId="7" fillId="2" borderId="6" xfId="0" applyNumberFormat="1" applyFont="1" applyFill="1" applyBorder="1" applyAlignment="1">
      <alignment horizontal="center" vertical="center" wrapText="1"/>
    </xf>
    <xf numFmtId="180" fontId="7" fillId="2" borderId="7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80" fontId="7" fillId="2" borderId="6" xfId="0" applyNumberFormat="1" applyFont="1" applyFill="1" applyBorder="1" applyAlignment="1">
      <alignment horizontal="center" vertical="center"/>
    </xf>
    <xf numFmtId="180" fontId="7" fillId="2" borderId="7" xfId="0" applyNumberFormat="1" applyFont="1" applyFill="1" applyBorder="1" applyAlignment="1">
      <alignment horizontal="center" vertical="center"/>
    </xf>
    <xf numFmtId="180" fontId="7" fillId="2" borderId="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/>
    </xf>
    <xf numFmtId="0" fontId="14" fillId="0" borderId="0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81" fontId="26" fillId="0" borderId="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81" fontId="2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18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  <xf numFmtId="181" fontId="2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zoomScale="75" zoomScaleNormal="75" workbookViewId="0">
      <selection activeCell="D9" sqref="D9"/>
    </sheetView>
  </sheetViews>
  <sheetFormatPr defaultColWidth="9" defaultRowHeight="30" customHeight="1" outlineLevelCol="3"/>
  <cols>
    <col min="1" max="1" width="11.3333333333333" style="186" customWidth="1"/>
    <col min="2" max="2" width="77.3333333333333" style="186" customWidth="1"/>
    <col min="3" max="3" width="27.1111111111111" style="187" customWidth="1"/>
    <col min="4" max="4" width="26.4444444444444" style="186" customWidth="1"/>
    <col min="5" max="5" width="67.1111111111111" style="186" customWidth="1"/>
    <col min="6" max="16384" width="9" style="186"/>
  </cols>
  <sheetData>
    <row r="1" ht="76" customHeight="1" spans="1:4">
      <c r="A1" s="188" t="s">
        <v>0</v>
      </c>
      <c r="B1" s="188"/>
      <c r="C1" s="189"/>
      <c r="D1" s="188"/>
    </row>
    <row r="2" s="185" customFormat="1" customHeight="1" spans="1:4">
      <c r="A2" s="190" t="s">
        <v>1</v>
      </c>
      <c r="B2" s="190"/>
      <c r="C2" s="191"/>
      <c r="D2" s="190"/>
    </row>
    <row r="3" s="185" customFormat="1" customHeight="1" spans="1:4">
      <c r="A3" s="192"/>
      <c r="B3" s="192" t="s">
        <v>2</v>
      </c>
      <c r="C3" s="193" t="s">
        <v>3</v>
      </c>
      <c r="D3" s="192" t="s">
        <v>4</v>
      </c>
    </row>
    <row r="4" customHeight="1" spans="1:4">
      <c r="A4" s="192" t="s">
        <v>5</v>
      </c>
      <c r="B4" s="194" t="s">
        <v>6</v>
      </c>
      <c r="C4" s="191">
        <f>SUM(C5:C7)</f>
        <v>0</v>
      </c>
      <c r="D4" s="194"/>
    </row>
    <row r="5" customHeight="1" spans="1:4">
      <c r="A5" s="192">
        <v>1</v>
      </c>
      <c r="B5" s="195" t="s">
        <v>7</v>
      </c>
      <c r="C5" s="191">
        <f>建设内容汇总!D21</f>
        <v>0</v>
      </c>
      <c r="D5" s="192"/>
    </row>
    <row r="6" customHeight="1" spans="1:4">
      <c r="A6" s="192">
        <v>2</v>
      </c>
      <c r="B6" s="195" t="s">
        <v>8</v>
      </c>
      <c r="C6" s="191">
        <f>建设内容汇总!E21</f>
        <v>0</v>
      </c>
      <c r="D6" s="192"/>
    </row>
    <row r="7" customHeight="1" spans="1:4">
      <c r="A7" s="192">
        <v>3</v>
      </c>
      <c r="B7" s="195" t="s">
        <v>9</v>
      </c>
      <c r="C7" s="191">
        <f>建设内容汇总!F21</f>
        <v>0</v>
      </c>
      <c r="D7" s="192"/>
    </row>
    <row r="8" ht="55" customHeight="1" spans="1:4">
      <c r="A8" s="192" t="s">
        <v>10</v>
      </c>
      <c r="B8" s="196" t="s">
        <v>11</v>
      </c>
      <c r="C8" s="191">
        <f>C4*0.08</f>
        <v>0</v>
      </c>
      <c r="D8" s="192"/>
    </row>
    <row r="9" customHeight="1" spans="1:4">
      <c r="A9" s="192" t="s">
        <v>12</v>
      </c>
      <c r="B9" s="192" t="s">
        <v>13</v>
      </c>
      <c r="C9" s="191">
        <f>C4+C8</f>
        <v>0</v>
      </c>
      <c r="D9" s="197"/>
    </row>
    <row r="10" ht="93" customHeight="1" spans="1:4">
      <c r="A10" s="198" t="s">
        <v>14</v>
      </c>
      <c r="B10" s="198"/>
      <c r="C10" s="199"/>
      <c r="D10" s="198"/>
    </row>
  </sheetData>
  <mergeCells count="3">
    <mergeCell ref="A1:D1"/>
    <mergeCell ref="A2:D2"/>
    <mergeCell ref="A10:D1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pane ySplit="2" topLeftCell="A3" activePane="bottomLeft" state="frozen"/>
      <selection/>
      <selection pane="bottomLeft" activeCell="C19" sqref="C19"/>
    </sheetView>
  </sheetViews>
  <sheetFormatPr defaultColWidth="9" defaultRowHeight="15.75" outlineLevelCol="6"/>
  <cols>
    <col min="1" max="1" width="8.7" style="126" customWidth="1"/>
    <col min="2" max="2" width="26" style="127" customWidth="1"/>
    <col min="3" max="3" width="65.7" style="124" customWidth="1"/>
    <col min="4" max="4" width="9.5" style="128" customWidth="1"/>
    <col min="5" max="5" width="8.83333333333333" style="129" customWidth="1"/>
    <col min="6" max="6" width="13" style="129" customWidth="1"/>
    <col min="7" max="7" width="12.1666666666667" style="129" customWidth="1"/>
    <col min="8" max="16384" width="9" style="124"/>
  </cols>
  <sheetData>
    <row r="1" ht="25.5" spans="1:7">
      <c r="A1" s="130" t="s">
        <v>285</v>
      </c>
      <c r="B1" s="130"/>
      <c r="C1" s="130"/>
      <c r="D1" s="130"/>
      <c r="E1" s="130"/>
      <c r="F1" s="130"/>
      <c r="G1" s="130"/>
    </row>
    <row r="2" s="123" customFormat="1" spans="1:7">
      <c r="A2" s="7" t="s">
        <v>16</v>
      </c>
      <c r="B2" s="7" t="s">
        <v>207</v>
      </c>
      <c r="C2" s="7" t="s">
        <v>208</v>
      </c>
      <c r="D2" s="7" t="s">
        <v>42</v>
      </c>
      <c r="E2" s="8" t="s">
        <v>43</v>
      </c>
      <c r="F2" s="8" t="s">
        <v>209</v>
      </c>
      <c r="G2" s="8" t="s">
        <v>20</v>
      </c>
    </row>
    <row r="3" ht="14.25" spans="1:7">
      <c r="A3" s="131">
        <v>1</v>
      </c>
      <c r="B3" s="132" t="s">
        <v>286</v>
      </c>
      <c r="C3" s="132"/>
      <c r="D3" s="132"/>
      <c r="E3" s="132"/>
      <c r="F3" s="132"/>
      <c r="G3" s="132"/>
    </row>
    <row r="4" s="124" customFormat="1" ht="85.5" spans="1:7">
      <c r="A4" s="133" t="s">
        <v>287</v>
      </c>
      <c r="B4" s="134" t="s">
        <v>288</v>
      </c>
      <c r="C4" s="135" t="s">
        <v>289</v>
      </c>
      <c r="D4" s="134" t="s">
        <v>223</v>
      </c>
      <c r="E4" s="136"/>
      <c r="F4" s="136">
        <v>9</v>
      </c>
      <c r="G4" s="136">
        <f>E4*F4</f>
        <v>0</v>
      </c>
    </row>
    <row r="5" ht="28.5" spans="1:7">
      <c r="A5" s="133" t="s">
        <v>290</v>
      </c>
      <c r="B5" s="134" t="s">
        <v>291</v>
      </c>
      <c r="C5" s="135" t="s">
        <v>292</v>
      </c>
      <c r="D5" s="134" t="s">
        <v>293</v>
      </c>
      <c r="E5" s="136"/>
      <c r="F5" s="136">
        <v>30</v>
      </c>
      <c r="G5" s="136">
        <f>E5*F5</f>
        <v>0</v>
      </c>
    </row>
    <row r="6" ht="14.25" spans="1:7">
      <c r="A6" s="133" t="s">
        <v>294</v>
      </c>
      <c r="B6" s="134" t="s">
        <v>295</v>
      </c>
      <c r="C6" s="137" t="s">
        <v>296</v>
      </c>
      <c r="D6" s="134" t="s">
        <v>223</v>
      </c>
      <c r="E6" s="136"/>
      <c r="F6" s="136">
        <v>3</v>
      </c>
      <c r="G6" s="136">
        <f>E6*F6</f>
        <v>0</v>
      </c>
    </row>
    <row r="7" s="124" customFormat="1" ht="195" customHeight="1" spans="1:7">
      <c r="A7" s="133" t="s">
        <v>297</v>
      </c>
      <c r="B7" s="134" t="s">
        <v>298</v>
      </c>
      <c r="C7" s="137" t="s">
        <v>299</v>
      </c>
      <c r="D7" s="134" t="s">
        <v>223</v>
      </c>
      <c r="E7" s="138"/>
      <c r="F7" s="138">
        <v>3</v>
      </c>
      <c r="G7" s="138">
        <f>E7*F7</f>
        <v>0</v>
      </c>
    </row>
    <row r="8" s="125" customFormat="1" ht="36" customHeight="1" spans="1:7">
      <c r="A8" s="133" t="s">
        <v>300</v>
      </c>
      <c r="B8" s="139" t="s">
        <v>301</v>
      </c>
      <c r="C8" s="137" t="s">
        <v>302</v>
      </c>
      <c r="D8" s="134" t="s">
        <v>129</v>
      </c>
      <c r="E8" s="140"/>
      <c r="F8" s="136">
        <v>1</v>
      </c>
      <c r="G8" s="136">
        <v>0</v>
      </c>
    </row>
    <row r="9" s="125" customFormat="1" ht="34" customHeight="1" spans="1:7">
      <c r="A9" s="133" t="s">
        <v>303</v>
      </c>
      <c r="B9" s="141" t="s">
        <v>304</v>
      </c>
      <c r="C9" s="137" t="s">
        <v>302</v>
      </c>
      <c r="D9" s="134" t="s">
        <v>129</v>
      </c>
      <c r="E9" s="142"/>
      <c r="F9" s="136">
        <v>1</v>
      </c>
      <c r="G9" s="136">
        <v>0</v>
      </c>
    </row>
    <row r="10" s="125" customFormat="1" ht="34" customHeight="1" spans="1:7">
      <c r="A10" s="133" t="s">
        <v>305</v>
      </c>
      <c r="B10" s="141" t="s">
        <v>306</v>
      </c>
      <c r="C10" s="137" t="s">
        <v>302</v>
      </c>
      <c r="D10" s="134" t="s">
        <v>129</v>
      </c>
      <c r="E10" s="142"/>
      <c r="F10" s="136">
        <v>1</v>
      </c>
      <c r="G10" s="136">
        <v>0</v>
      </c>
    </row>
    <row r="11" ht="24" customHeight="1" spans="1:7">
      <c r="A11" s="133" t="s">
        <v>307</v>
      </c>
      <c r="B11" s="134" t="s">
        <v>308</v>
      </c>
      <c r="C11" s="137" t="s">
        <v>309</v>
      </c>
      <c r="D11" s="134" t="s">
        <v>310</v>
      </c>
      <c r="E11" s="136"/>
      <c r="F11" s="136">
        <v>500</v>
      </c>
      <c r="G11" s="136">
        <f>E11*F11</f>
        <v>0</v>
      </c>
    </row>
    <row r="12" ht="14.25" spans="1:7">
      <c r="A12" s="133"/>
      <c r="B12" s="143" t="s">
        <v>311</v>
      </c>
      <c r="C12" s="135"/>
      <c r="D12" s="143"/>
      <c r="E12" s="136"/>
      <c r="F12" s="136"/>
      <c r="G12" s="136">
        <f>SUM(G4:G11)</f>
        <v>0</v>
      </c>
    </row>
    <row r="13" ht="24" customHeight="1" spans="1:7">
      <c r="A13" s="131">
        <v>2</v>
      </c>
      <c r="B13" s="137" t="s">
        <v>312</v>
      </c>
      <c r="C13" s="137"/>
      <c r="D13" s="137"/>
      <c r="E13" s="137"/>
      <c r="F13" s="137"/>
      <c r="G13" s="137"/>
    </row>
    <row r="14" ht="96" customHeight="1" spans="1:7">
      <c r="A14" s="133">
        <v>2.1</v>
      </c>
      <c r="B14" s="134" t="s">
        <v>221</v>
      </c>
      <c r="C14" s="135" t="s">
        <v>313</v>
      </c>
      <c r="D14" s="134" t="s">
        <v>223</v>
      </c>
      <c r="E14" s="138"/>
      <c r="F14" s="138">
        <v>11</v>
      </c>
      <c r="G14" s="138">
        <f>F14*E14</f>
        <v>0</v>
      </c>
    </row>
    <row r="15" ht="81.5" customHeight="1" spans="1:7">
      <c r="A15" s="133">
        <v>2.2</v>
      </c>
      <c r="B15" s="134" t="s">
        <v>225</v>
      </c>
      <c r="C15" s="135" t="s">
        <v>226</v>
      </c>
      <c r="D15" s="134" t="s">
        <v>223</v>
      </c>
      <c r="E15" s="136"/>
      <c r="F15" s="136">
        <v>11</v>
      </c>
      <c r="G15" s="136">
        <f t="shared" ref="G15:G16" si="0">F15*E15</f>
        <v>0</v>
      </c>
    </row>
    <row r="16" ht="24" customHeight="1" spans="1:7">
      <c r="A16" s="133">
        <v>2.3</v>
      </c>
      <c r="B16" s="134" t="s">
        <v>314</v>
      </c>
      <c r="C16" s="137" t="s">
        <v>315</v>
      </c>
      <c r="D16" s="134" t="s">
        <v>129</v>
      </c>
      <c r="E16" s="136"/>
      <c r="F16" s="136">
        <v>11</v>
      </c>
      <c r="G16" s="136">
        <f t="shared" si="0"/>
        <v>0</v>
      </c>
    </row>
    <row r="17" ht="14.25" spans="1:7">
      <c r="A17" s="133"/>
      <c r="B17" s="7" t="s">
        <v>38</v>
      </c>
      <c r="C17" s="135"/>
      <c r="D17" s="135"/>
      <c r="E17" s="136"/>
      <c r="F17" s="144"/>
      <c r="G17" s="145">
        <f>SUM(G14:G16)</f>
        <v>0</v>
      </c>
    </row>
  </sheetData>
  <mergeCells count="3">
    <mergeCell ref="A1:G1"/>
    <mergeCell ref="B3:G3"/>
    <mergeCell ref="B13:G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pane xSplit="2" ySplit="2" topLeftCell="C9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2.75" outlineLevelCol="6"/>
  <cols>
    <col min="1" max="1" width="8.7" customWidth="1"/>
    <col min="2" max="2" width="26.5" customWidth="1"/>
    <col min="3" max="3" width="50.3333333333333" customWidth="1"/>
    <col min="4" max="4" width="15.7" customWidth="1"/>
    <col min="5" max="5" width="12.3333333333333" style="121" customWidth="1"/>
    <col min="6" max="7" width="15.7" style="121" customWidth="1"/>
  </cols>
  <sheetData>
    <row r="1" ht="31.5" customHeight="1" spans="1:7">
      <c r="A1" s="111" t="s">
        <v>316</v>
      </c>
      <c r="B1" s="111"/>
      <c r="C1" s="111"/>
      <c r="D1" s="111"/>
      <c r="E1" s="111"/>
      <c r="F1" s="111"/>
      <c r="G1" s="111"/>
    </row>
    <row r="2" s="29" customFormat="1" ht="28.5" spans="1:7">
      <c r="A2" s="7" t="s">
        <v>16</v>
      </c>
      <c r="B2" s="7" t="s">
        <v>40</v>
      </c>
      <c r="C2" s="7" t="s">
        <v>41</v>
      </c>
      <c r="D2" s="7" t="s">
        <v>42</v>
      </c>
      <c r="E2" s="8" t="s">
        <v>172</v>
      </c>
      <c r="F2" s="8" t="s">
        <v>44</v>
      </c>
      <c r="G2" s="8" t="s">
        <v>45</v>
      </c>
    </row>
    <row r="3" s="80" customFormat="1" ht="15.75" spans="1:7">
      <c r="A3" s="112">
        <v>1</v>
      </c>
      <c r="B3" s="87" t="s">
        <v>317</v>
      </c>
      <c r="C3" s="87" t="s">
        <v>318</v>
      </c>
      <c r="D3" s="88" t="s">
        <v>48</v>
      </c>
      <c r="E3" s="89"/>
      <c r="F3" s="89">
        <v>1</v>
      </c>
      <c r="G3" s="89">
        <f t="shared" ref="G3:G35" si="0">F3*E3</f>
        <v>0</v>
      </c>
    </row>
    <row r="4" s="80" customFormat="1" ht="15.75" spans="1:7">
      <c r="A4" s="113"/>
      <c r="B4" s="87"/>
      <c r="C4" s="87" t="s">
        <v>319</v>
      </c>
      <c r="D4" s="88" t="s">
        <v>48</v>
      </c>
      <c r="E4" s="89"/>
      <c r="F4" s="89">
        <v>1</v>
      </c>
      <c r="G4" s="89">
        <f t="shared" si="0"/>
        <v>0</v>
      </c>
    </row>
    <row r="5" s="80" customFormat="1" ht="15.75" spans="1:7">
      <c r="A5" s="113"/>
      <c r="B5" s="87"/>
      <c r="C5" s="87" t="s">
        <v>320</v>
      </c>
      <c r="D5" s="88" t="s">
        <v>48</v>
      </c>
      <c r="E5" s="89"/>
      <c r="F5" s="89">
        <v>1</v>
      </c>
      <c r="G5" s="89">
        <f t="shared" si="0"/>
        <v>0</v>
      </c>
    </row>
    <row r="6" s="80" customFormat="1" ht="15.75" spans="1:7">
      <c r="A6" s="113"/>
      <c r="B6" s="87"/>
      <c r="C6" s="87" t="s">
        <v>321</v>
      </c>
      <c r="D6" s="88" t="s">
        <v>48</v>
      </c>
      <c r="E6" s="89"/>
      <c r="F6" s="89">
        <v>1</v>
      </c>
      <c r="G6" s="89">
        <f t="shared" si="0"/>
        <v>0</v>
      </c>
    </row>
    <row r="7" s="80" customFormat="1" ht="15.75" spans="1:7">
      <c r="A7" s="113"/>
      <c r="B7" s="87"/>
      <c r="C7" s="87" t="s">
        <v>322</v>
      </c>
      <c r="D7" s="88" t="s">
        <v>48</v>
      </c>
      <c r="E7" s="89"/>
      <c r="F7" s="89">
        <v>1</v>
      </c>
      <c r="G7" s="89">
        <f t="shared" si="0"/>
        <v>0</v>
      </c>
    </row>
    <row r="8" s="80" customFormat="1" ht="15.75" spans="1:7">
      <c r="A8" s="113"/>
      <c r="B8" s="87"/>
      <c r="C8" s="87" t="s">
        <v>323</v>
      </c>
      <c r="D8" s="88" t="s">
        <v>48</v>
      </c>
      <c r="E8" s="89"/>
      <c r="F8" s="89">
        <v>1</v>
      </c>
      <c r="G8" s="89">
        <f t="shared" si="0"/>
        <v>0</v>
      </c>
    </row>
    <row r="9" s="80" customFormat="1" ht="15.75" spans="1:7">
      <c r="A9" s="114"/>
      <c r="B9" s="87"/>
      <c r="C9" s="87" t="s">
        <v>324</v>
      </c>
      <c r="D9" s="88" t="s">
        <v>48</v>
      </c>
      <c r="E9" s="89"/>
      <c r="F9" s="89">
        <v>1</v>
      </c>
      <c r="G9" s="89">
        <f t="shared" si="0"/>
        <v>0</v>
      </c>
    </row>
    <row r="10" s="80" customFormat="1" ht="15.75" spans="1:7">
      <c r="A10" s="112">
        <v>2</v>
      </c>
      <c r="B10" s="87" t="s">
        <v>325</v>
      </c>
      <c r="C10" s="87" t="s">
        <v>326</v>
      </c>
      <c r="D10" s="88" t="s">
        <v>48</v>
      </c>
      <c r="E10" s="89"/>
      <c r="F10" s="89">
        <v>1</v>
      </c>
      <c r="G10" s="89">
        <f t="shared" si="0"/>
        <v>0</v>
      </c>
    </row>
    <row r="11" s="80" customFormat="1" ht="15.75" spans="1:7">
      <c r="A11" s="113"/>
      <c r="B11" s="87"/>
      <c r="C11" s="87" t="s">
        <v>327</v>
      </c>
      <c r="D11" s="88" t="s">
        <v>48</v>
      </c>
      <c r="E11" s="89"/>
      <c r="F11" s="89">
        <v>1</v>
      </c>
      <c r="G11" s="89">
        <f t="shared" si="0"/>
        <v>0</v>
      </c>
    </row>
    <row r="12" s="80" customFormat="1" ht="15.75" spans="1:7">
      <c r="A12" s="113"/>
      <c r="B12" s="87"/>
      <c r="C12" s="87" t="s">
        <v>328</v>
      </c>
      <c r="D12" s="88" t="s">
        <v>48</v>
      </c>
      <c r="E12" s="89"/>
      <c r="F12" s="89">
        <v>1</v>
      </c>
      <c r="G12" s="89">
        <f t="shared" si="0"/>
        <v>0</v>
      </c>
    </row>
    <row r="13" s="80" customFormat="1" ht="15.75" spans="1:7">
      <c r="A13" s="113"/>
      <c r="B13" s="87"/>
      <c r="C13" s="87" t="s">
        <v>329</v>
      </c>
      <c r="D13" s="88" t="s">
        <v>48</v>
      </c>
      <c r="E13" s="89"/>
      <c r="F13" s="89">
        <v>1</v>
      </c>
      <c r="G13" s="89">
        <f t="shared" si="0"/>
        <v>0</v>
      </c>
    </row>
    <row r="14" s="80" customFormat="1" ht="15.75" spans="1:7">
      <c r="A14" s="113"/>
      <c r="B14" s="87"/>
      <c r="C14" s="87" t="s">
        <v>330</v>
      </c>
      <c r="D14" s="88" t="s">
        <v>48</v>
      </c>
      <c r="E14" s="89"/>
      <c r="F14" s="89">
        <v>1</v>
      </c>
      <c r="G14" s="89">
        <f t="shared" si="0"/>
        <v>0</v>
      </c>
    </row>
    <row r="15" s="80" customFormat="1" ht="15.75" spans="1:7">
      <c r="A15" s="113"/>
      <c r="B15" s="87"/>
      <c r="C15" s="87" t="s">
        <v>331</v>
      </c>
      <c r="D15" s="88" t="s">
        <v>48</v>
      </c>
      <c r="E15" s="89"/>
      <c r="F15" s="89">
        <v>1</v>
      </c>
      <c r="G15" s="89">
        <f t="shared" si="0"/>
        <v>0</v>
      </c>
    </row>
    <row r="16" s="80" customFormat="1" ht="15.75" spans="1:7">
      <c r="A16" s="113"/>
      <c r="B16" s="87"/>
      <c r="C16" s="87" t="s">
        <v>332</v>
      </c>
      <c r="D16" s="88" t="s">
        <v>48</v>
      </c>
      <c r="E16" s="89"/>
      <c r="F16" s="89">
        <v>1</v>
      </c>
      <c r="G16" s="89">
        <f t="shared" si="0"/>
        <v>0</v>
      </c>
    </row>
    <row r="17" s="80" customFormat="1" ht="15.75" spans="1:7">
      <c r="A17" s="113"/>
      <c r="B17" s="87"/>
      <c r="C17" s="87" t="s">
        <v>333</v>
      </c>
      <c r="D17" s="88" t="s">
        <v>48</v>
      </c>
      <c r="E17" s="89"/>
      <c r="F17" s="89">
        <v>1</v>
      </c>
      <c r="G17" s="89">
        <f t="shared" si="0"/>
        <v>0</v>
      </c>
    </row>
    <row r="18" s="80" customFormat="1" ht="15.75" spans="1:7">
      <c r="A18" s="113"/>
      <c r="B18" s="87"/>
      <c r="C18" s="87" t="s">
        <v>334</v>
      </c>
      <c r="D18" s="88" t="s">
        <v>48</v>
      </c>
      <c r="E18" s="89"/>
      <c r="F18" s="89">
        <v>1</v>
      </c>
      <c r="G18" s="89">
        <f t="shared" si="0"/>
        <v>0</v>
      </c>
    </row>
    <row r="19" s="80" customFormat="1" ht="15.75" spans="1:7">
      <c r="A19" s="114"/>
      <c r="B19" s="87"/>
      <c r="C19" s="87" t="s">
        <v>335</v>
      </c>
      <c r="D19" s="88" t="s">
        <v>48</v>
      </c>
      <c r="E19" s="89"/>
      <c r="F19" s="89">
        <v>1</v>
      </c>
      <c r="G19" s="89">
        <f t="shared" si="0"/>
        <v>0</v>
      </c>
    </row>
    <row r="20" s="80" customFormat="1" ht="15.75" spans="1:7">
      <c r="A20" s="112">
        <v>3</v>
      </c>
      <c r="B20" s="87" t="s">
        <v>336</v>
      </c>
      <c r="C20" s="87" t="s">
        <v>197</v>
      </c>
      <c r="D20" s="88" t="s">
        <v>48</v>
      </c>
      <c r="E20" s="89"/>
      <c r="F20" s="122">
        <v>1</v>
      </c>
      <c r="G20" s="122">
        <f t="shared" si="0"/>
        <v>0</v>
      </c>
    </row>
    <row r="21" s="80" customFormat="1" ht="15.75" spans="1:7">
      <c r="A21" s="113"/>
      <c r="B21" s="87"/>
      <c r="C21" s="87" t="s">
        <v>337</v>
      </c>
      <c r="D21" s="88" t="s">
        <v>48</v>
      </c>
      <c r="E21" s="89"/>
      <c r="F21" s="122">
        <v>1</v>
      </c>
      <c r="G21" s="122">
        <f t="shared" si="0"/>
        <v>0</v>
      </c>
    </row>
    <row r="22" s="80" customFormat="1" ht="15.75" spans="1:7">
      <c r="A22" s="113"/>
      <c r="B22" s="87"/>
      <c r="C22" s="87" t="s">
        <v>199</v>
      </c>
      <c r="D22" s="88" t="s">
        <v>48</v>
      </c>
      <c r="E22" s="89"/>
      <c r="F22" s="122">
        <v>1</v>
      </c>
      <c r="G22" s="122">
        <f t="shared" si="0"/>
        <v>0</v>
      </c>
    </row>
    <row r="23" s="80" customFormat="1" ht="15.75" spans="1:7">
      <c r="A23" s="113"/>
      <c r="B23" s="87"/>
      <c r="C23" s="87" t="s">
        <v>200</v>
      </c>
      <c r="D23" s="88" t="s">
        <v>48</v>
      </c>
      <c r="E23" s="89"/>
      <c r="F23" s="122">
        <v>1</v>
      </c>
      <c r="G23" s="122">
        <f t="shared" si="0"/>
        <v>0</v>
      </c>
    </row>
    <row r="24" s="80" customFormat="1" ht="15.75" spans="1:7">
      <c r="A24" s="113"/>
      <c r="B24" s="87"/>
      <c r="C24" s="87" t="s">
        <v>201</v>
      </c>
      <c r="D24" s="88" t="s">
        <v>48</v>
      </c>
      <c r="E24" s="89"/>
      <c r="F24" s="122">
        <v>1</v>
      </c>
      <c r="G24" s="122">
        <f t="shared" si="0"/>
        <v>0</v>
      </c>
    </row>
    <row r="25" s="80" customFormat="1" ht="15.75" spans="1:7">
      <c r="A25" s="113"/>
      <c r="B25" s="87"/>
      <c r="C25" s="87" t="s">
        <v>202</v>
      </c>
      <c r="D25" s="88" t="s">
        <v>48</v>
      </c>
      <c r="E25" s="89"/>
      <c r="F25" s="122">
        <v>1</v>
      </c>
      <c r="G25" s="122">
        <f t="shared" si="0"/>
        <v>0</v>
      </c>
    </row>
    <row r="26" s="80" customFormat="1" ht="15.75" spans="1:7">
      <c r="A26" s="113"/>
      <c r="B26" s="87"/>
      <c r="C26" s="87" t="s">
        <v>203</v>
      </c>
      <c r="D26" s="88" t="s">
        <v>48</v>
      </c>
      <c r="E26" s="89"/>
      <c r="F26" s="122">
        <v>1</v>
      </c>
      <c r="G26" s="122">
        <f t="shared" si="0"/>
        <v>0</v>
      </c>
    </row>
    <row r="27" s="80" customFormat="1" ht="15.75" spans="1:7">
      <c r="A27" s="114"/>
      <c r="B27" s="87"/>
      <c r="C27" s="87" t="s">
        <v>204</v>
      </c>
      <c r="D27" s="88" t="s">
        <v>48</v>
      </c>
      <c r="E27" s="89"/>
      <c r="F27" s="89">
        <v>1</v>
      </c>
      <c r="G27" s="89">
        <f t="shared" si="0"/>
        <v>0</v>
      </c>
    </row>
    <row r="28" s="80" customFormat="1" ht="15.75" spans="1:7">
      <c r="A28" s="112">
        <v>4</v>
      </c>
      <c r="B28" s="87" t="s">
        <v>338</v>
      </c>
      <c r="C28" s="87" t="s">
        <v>339</v>
      </c>
      <c r="D28" s="88" t="s">
        <v>48</v>
      </c>
      <c r="E28" s="89"/>
      <c r="F28" s="89">
        <v>1</v>
      </c>
      <c r="G28" s="89">
        <f t="shared" si="0"/>
        <v>0</v>
      </c>
    </row>
    <row r="29" s="80" customFormat="1" ht="15.75" spans="1:7">
      <c r="A29" s="113"/>
      <c r="B29" s="87"/>
      <c r="C29" s="87" t="s">
        <v>340</v>
      </c>
      <c r="D29" s="88" t="s">
        <v>48</v>
      </c>
      <c r="E29" s="89"/>
      <c r="F29" s="89">
        <v>1</v>
      </c>
      <c r="G29" s="89">
        <f t="shared" si="0"/>
        <v>0</v>
      </c>
    </row>
    <row r="30" s="80" customFormat="1" ht="15.75" spans="1:7">
      <c r="A30" s="114"/>
      <c r="B30" s="87"/>
      <c r="C30" s="87" t="s">
        <v>341</v>
      </c>
      <c r="D30" s="88" t="s">
        <v>48</v>
      </c>
      <c r="E30" s="89"/>
      <c r="F30" s="89">
        <v>1</v>
      </c>
      <c r="G30" s="89">
        <f t="shared" si="0"/>
        <v>0</v>
      </c>
    </row>
    <row r="31" s="80" customFormat="1" ht="15.75" spans="1:7">
      <c r="A31" s="112">
        <v>5</v>
      </c>
      <c r="B31" s="87" t="s">
        <v>342</v>
      </c>
      <c r="C31" s="87" t="s">
        <v>201</v>
      </c>
      <c r="D31" s="88" t="s">
        <v>48</v>
      </c>
      <c r="E31" s="89"/>
      <c r="F31" s="89">
        <v>0.5</v>
      </c>
      <c r="G31" s="89">
        <f t="shared" si="0"/>
        <v>0</v>
      </c>
    </row>
    <row r="32" s="80" customFormat="1" ht="15.75" spans="1:7">
      <c r="A32" s="113"/>
      <c r="B32" s="87"/>
      <c r="C32" s="87" t="s">
        <v>202</v>
      </c>
      <c r="D32" s="88" t="s">
        <v>48</v>
      </c>
      <c r="E32" s="89"/>
      <c r="F32" s="89">
        <v>0.5</v>
      </c>
      <c r="G32" s="89">
        <f t="shared" si="0"/>
        <v>0</v>
      </c>
    </row>
    <row r="33" s="80" customFormat="1" ht="15.75" spans="1:7">
      <c r="A33" s="113"/>
      <c r="B33" s="87"/>
      <c r="C33" s="87" t="s">
        <v>200</v>
      </c>
      <c r="D33" s="88" t="s">
        <v>48</v>
      </c>
      <c r="E33" s="89"/>
      <c r="F33" s="89">
        <v>0.5</v>
      </c>
      <c r="G33" s="89">
        <f t="shared" si="0"/>
        <v>0</v>
      </c>
    </row>
    <row r="34" s="80" customFormat="1" ht="15.75" spans="1:7">
      <c r="A34" s="113"/>
      <c r="B34" s="87"/>
      <c r="C34" s="87" t="s">
        <v>203</v>
      </c>
      <c r="D34" s="88" t="s">
        <v>48</v>
      </c>
      <c r="E34" s="89"/>
      <c r="F34" s="89">
        <v>0.5</v>
      </c>
      <c r="G34" s="89">
        <f t="shared" si="0"/>
        <v>0</v>
      </c>
    </row>
    <row r="35" s="80" customFormat="1" ht="15.75" spans="1:7">
      <c r="A35" s="114"/>
      <c r="B35" s="87"/>
      <c r="C35" s="87" t="s">
        <v>204</v>
      </c>
      <c r="D35" s="88" t="s">
        <v>48</v>
      </c>
      <c r="E35" s="89"/>
      <c r="F35" s="89">
        <v>0.5</v>
      </c>
      <c r="G35" s="89">
        <f t="shared" si="0"/>
        <v>0</v>
      </c>
    </row>
    <row r="36" s="120" customFormat="1" ht="14.25" spans="1:7">
      <c r="A36" s="23"/>
      <c r="B36" s="24" t="s">
        <v>93</v>
      </c>
      <c r="C36" s="23"/>
      <c r="D36" s="23"/>
      <c r="E36" s="25"/>
      <c r="F36" s="64"/>
      <c r="G36" s="26">
        <f>SUM(G3:G35)</f>
        <v>0</v>
      </c>
    </row>
    <row r="37" s="120" customFormat="1" ht="14.25" spans="1:7">
      <c r="A37" s="23"/>
      <c r="B37" s="24" t="s">
        <v>38</v>
      </c>
      <c r="C37" s="23"/>
      <c r="D37" s="23"/>
      <c r="E37" s="25"/>
      <c r="F37" s="64"/>
      <c r="G37" s="26">
        <f>SUM(G36)</f>
        <v>0</v>
      </c>
    </row>
  </sheetData>
  <mergeCells count="11">
    <mergeCell ref="A1:G1"/>
    <mergeCell ref="A3:A9"/>
    <mergeCell ref="A10:A19"/>
    <mergeCell ref="A20:A27"/>
    <mergeCell ref="A28:A30"/>
    <mergeCell ref="A31:A35"/>
    <mergeCell ref="B3:B9"/>
    <mergeCell ref="B10:B19"/>
    <mergeCell ref="B20:B27"/>
    <mergeCell ref="B28:B30"/>
    <mergeCell ref="B31:B3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pane ySplit="2" topLeftCell="A3" activePane="bottomLeft" state="frozen"/>
      <selection/>
      <selection pane="bottomLeft" activeCell="C12" sqref="C12"/>
    </sheetView>
  </sheetViews>
  <sheetFormatPr defaultColWidth="9" defaultRowHeight="14.25" outlineLevelCol="6"/>
  <cols>
    <col min="1" max="1" width="8.7" style="116" customWidth="1"/>
    <col min="2" max="2" width="24" style="117" customWidth="1"/>
    <col min="3" max="3" width="65.7" style="4" customWidth="1"/>
    <col min="4" max="4" width="9" style="117" customWidth="1"/>
    <col min="5" max="5" width="12.6666666666667" style="118" customWidth="1"/>
    <col min="6" max="6" width="12.8333333333333" style="118" customWidth="1"/>
    <col min="7" max="7" width="12" style="118" customWidth="1"/>
    <col min="8" max="16384" width="9" style="4"/>
  </cols>
  <sheetData>
    <row r="1" ht="25.5" spans="1:7">
      <c r="A1" s="111" t="s">
        <v>343</v>
      </c>
      <c r="B1" s="119"/>
      <c r="C1" s="111"/>
      <c r="D1" s="111"/>
      <c r="E1" s="111"/>
      <c r="F1" s="111"/>
      <c r="G1" s="111"/>
    </row>
    <row r="2" s="2" customFormat="1" ht="15.75" spans="1:7">
      <c r="A2" s="7" t="s">
        <v>16</v>
      </c>
      <c r="B2" s="7" t="s">
        <v>207</v>
      </c>
      <c r="C2" s="7" t="s">
        <v>208</v>
      </c>
      <c r="D2" s="7" t="s">
        <v>42</v>
      </c>
      <c r="E2" s="8" t="s">
        <v>43</v>
      </c>
      <c r="F2" s="8" t="s">
        <v>209</v>
      </c>
      <c r="G2" s="8" t="s">
        <v>20</v>
      </c>
    </row>
    <row r="3" ht="106" customHeight="1" spans="1:7">
      <c r="A3" s="98" t="s">
        <v>77</v>
      </c>
      <c r="B3" s="57" t="s">
        <v>225</v>
      </c>
      <c r="C3" s="60" t="s">
        <v>344</v>
      </c>
      <c r="D3" s="57" t="s">
        <v>223</v>
      </c>
      <c r="E3" s="25"/>
      <c r="F3" s="25">
        <v>6</v>
      </c>
      <c r="G3" s="25">
        <f>E3*F3</f>
        <v>0</v>
      </c>
    </row>
    <row r="4" ht="28" customHeight="1" spans="1:7">
      <c r="A4" s="98">
        <v>2</v>
      </c>
      <c r="B4" s="57" t="s">
        <v>314</v>
      </c>
      <c r="C4" s="60" t="s">
        <v>315</v>
      </c>
      <c r="D4" s="57" t="s">
        <v>129</v>
      </c>
      <c r="E4" s="25"/>
      <c r="F4" s="25">
        <v>20</v>
      </c>
      <c r="G4" s="25">
        <f t="shared" ref="G4:G13" si="0">E4*F4</f>
        <v>0</v>
      </c>
    </row>
    <row r="5" ht="40" customHeight="1" spans="1:7">
      <c r="A5" s="98" t="s">
        <v>217</v>
      </c>
      <c r="B5" s="57" t="s">
        <v>345</v>
      </c>
      <c r="C5" s="60" t="s">
        <v>346</v>
      </c>
      <c r="D5" s="57" t="s">
        <v>223</v>
      </c>
      <c r="E5" s="25"/>
      <c r="F5" s="25">
        <v>3</v>
      </c>
      <c r="G5" s="25">
        <f t="shared" si="0"/>
        <v>0</v>
      </c>
    </row>
    <row r="6" ht="140" customHeight="1" spans="1:7">
      <c r="A6" s="98" t="s">
        <v>220</v>
      </c>
      <c r="B6" s="57" t="s">
        <v>347</v>
      </c>
      <c r="C6" s="60" t="s">
        <v>348</v>
      </c>
      <c r="D6" s="57" t="s">
        <v>223</v>
      </c>
      <c r="E6" s="25"/>
      <c r="F6" s="25">
        <v>3</v>
      </c>
      <c r="G6" s="25">
        <f t="shared" si="0"/>
        <v>0</v>
      </c>
    </row>
    <row r="7" ht="21" customHeight="1" spans="1:7">
      <c r="A7" s="98" t="s">
        <v>224</v>
      </c>
      <c r="B7" s="57" t="s">
        <v>349</v>
      </c>
      <c r="C7" s="23"/>
      <c r="D7" s="57" t="s">
        <v>223</v>
      </c>
      <c r="E7" s="25"/>
      <c r="F7" s="25">
        <v>11</v>
      </c>
      <c r="G7" s="25">
        <f t="shared" si="0"/>
        <v>0</v>
      </c>
    </row>
    <row r="8" ht="140" customHeight="1" spans="1:7">
      <c r="A8" s="98" t="s">
        <v>227</v>
      </c>
      <c r="B8" s="57" t="s">
        <v>288</v>
      </c>
      <c r="C8" s="60" t="s">
        <v>350</v>
      </c>
      <c r="D8" s="57" t="s">
        <v>223</v>
      </c>
      <c r="E8" s="25"/>
      <c r="F8" s="25">
        <v>15</v>
      </c>
      <c r="G8" s="25">
        <f t="shared" si="0"/>
        <v>0</v>
      </c>
    </row>
    <row r="9" ht="36" customHeight="1" spans="1:7">
      <c r="A9" s="98" t="s">
        <v>230</v>
      </c>
      <c r="B9" s="57" t="s">
        <v>291</v>
      </c>
      <c r="C9" s="60" t="s">
        <v>351</v>
      </c>
      <c r="D9" s="57" t="s">
        <v>293</v>
      </c>
      <c r="E9" s="25"/>
      <c r="F9" s="25">
        <v>30</v>
      </c>
      <c r="G9" s="25">
        <f t="shared" si="0"/>
        <v>0</v>
      </c>
    </row>
    <row r="10" spans="1:7">
      <c r="A10" s="98" t="s">
        <v>233</v>
      </c>
      <c r="B10" s="57" t="s">
        <v>352</v>
      </c>
      <c r="C10" s="23" t="s">
        <v>353</v>
      </c>
      <c r="D10" s="57" t="s">
        <v>223</v>
      </c>
      <c r="E10" s="25"/>
      <c r="F10" s="25">
        <v>10</v>
      </c>
      <c r="G10" s="25">
        <f t="shared" si="0"/>
        <v>0</v>
      </c>
    </row>
    <row r="11" spans="1:7">
      <c r="A11" s="98" t="s">
        <v>354</v>
      </c>
      <c r="B11" s="57" t="s">
        <v>355</v>
      </c>
      <c r="C11" s="60" t="s">
        <v>356</v>
      </c>
      <c r="D11" s="57" t="s">
        <v>216</v>
      </c>
      <c r="E11" s="25"/>
      <c r="F11" s="25">
        <v>10</v>
      </c>
      <c r="G11" s="25">
        <f t="shared" si="0"/>
        <v>0</v>
      </c>
    </row>
    <row r="12" s="83" customFormat="1" ht="15.75" spans="1:7">
      <c r="A12" s="98"/>
      <c r="B12" s="24" t="s">
        <v>38</v>
      </c>
      <c r="C12" s="23"/>
      <c r="D12" s="46"/>
      <c r="E12" s="25"/>
      <c r="F12" s="25"/>
      <c r="G12" s="26">
        <f>SUM(G3:G11)</f>
        <v>0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2" topLeftCell="A3" activePane="bottomLeft" state="frozen"/>
      <selection/>
      <selection pane="bottomLeft" activeCell="B7" sqref="B7"/>
    </sheetView>
  </sheetViews>
  <sheetFormatPr defaultColWidth="9" defaultRowHeight="20.25" outlineLevelRow="6" outlineLevelCol="6"/>
  <cols>
    <col min="1" max="1" width="8.7" style="31" customWidth="1"/>
    <col min="2" max="2" width="45.5" style="31" customWidth="1"/>
    <col min="3" max="3" width="39.6666666666667" style="31" customWidth="1"/>
    <col min="4" max="4" width="11.6666666666667" style="31" customWidth="1"/>
    <col min="5" max="5" width="10.3333333333333" style="72" customWidth="1"/>
    <col min="6" max="6" width="15.7" style="72" customWidth="1"/>
    <col min="7" max="7" width="11.1666666666667" style="72" customWidth="1"/>
    <col min="8" max="16384" width="9" style="31"/>
  </cols>
  <sheetData>
    <row r="1" ht="25.5" spans="1:7">
      <c r="A1" s="111" t="s">
        <v>357</v>
      </c>
      <c r="B1" s="111"/>
      <c r="C1" s="111"/>
      <c r="D1" s="111"/>
      <c r="E1" s="111"/>
      <c r="F1" s="111"/>
      <c r="G1" s="111"/>
    </row>
    <row r="2" s="29" customFormat="1" ht="42.75" spans="1:7">
      <c r="A2" s="7" t="s">
        <v>16</v>
      </c>
      <c r="B2" s="7" t="s">
        <v>40</v>
      </c>
      <c r="C2" s="7" t="s">
        <v>41</v>
      </c>
      <c r="D2" s="7" t="s">
        <v>42</v>
      </c>
      <c r="E2" s="8" t="s">
        <v>172</v>
      </c>
      <c r="F2" s="8" t="s">
        <v>44</v>
      </c>
      <c r="G2" s="8" t="s">
        <v>45</v>
      </c>
    </row>
    <row r="3" s="115" customFormat="1" spans="1:7">
      <c r="A3" s="87">
        <v>1</v>
      </c>
      <c r="B3" s="87" t="s">
        <v>358</v>
      </c>
      <c r="C3" s="87" t="s">
        <v>358</v>
      </c>
      <c r="D3" s="88" t="s">
        <v>48</v>
      </c>
      <c r="E3" s="89"/>
      <c r="F3" s="89">
        <v>1</v>
      </c>
      <c r="G3" s="89">
        <f>F3*E3</f>
        <v>0</v>
      </c>
    </row>
    <row r="4" s="115" customFormat="1" spans="1:7">
      <c r="A4" s="87">
        <v>2</v>
      </c>
      <c r="B4" s="87" t="s">
        <v>359</v>
      </c>
      <c r="C4" s="87" t="s">
        <v>359</v>
      </c>
      <c r="D4" s="88" t="s">
        <v>48</v>
      </c>
      <c r="E4" s="89"/>
      <c r="F4" s="89">
        <v>1</v>
      </c>
      <c r="G4" s="89">
        <f>F4*E4</f>
        <v>0</v>
      </c>
    </row>
    <row r="5" s="115" customFormat="1" spans="1:7">
      <c r="A5" s="87">
        <v>3</v>
      </c>
      <c r="B5" s="87" t="s">
        <v>360</v>
      </c>
      <c r="C5" s="87" t="s">
        <v>360</v>
      </c>
      <c r="D5" s="88" t="s">
        <v>48</v>
      </c>
      <c r="E5" s="89"/>
      <c r="F5" s="89">
        <v>1</v>
      </c>
      <c r="G5" s="89">
        <f>F5*E5</f>
        <v>0</v>
      </c>
    </row>
    <row r="6" customFormat="1" ht="14.25" spans="1:7">
      <c r="A6" s="23"/>
      <c r="B6" s="24" t="s">
        <v>361</v>
      </c>
      <c r="C6" s="23"/>
      <c r="D6" s="23"/>
      <c r="E6" s="25"/>
      <c r="F6" s="64"/>
      <c r="G6" s="26">
        <f>SUM(G3:G5)</f>
        <v>0</v>
      </c>
    </row>
    <row r="7" customFormat="1" ht="14.25" spans="1:7">
      <c r="A7" s="23"/>
      <c r="B7" s="24" t="s">
        <v>38</v>
      </c>
      <c r="C7" s="23"/>
      <c r="D7" s="23"/>
      <c r="E7" s="25"/>
      <c r="F7" s="64"/>
      <c r="G7" s="26">
        <f>SUM(G6)</f>
        <v>0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C18" sqref="C18"/>
    </sheetView>
  </sheetViews>
  <sheetFormatPr defaultColWidth="9" defaultRowHeight="12.75" outlineLevelCol="6"/>
  <cols>
    <col min="2" max="2" width="29" customWidth="1"/>
    <col min="3" max="3" width="37.3" customWidth="1"/>
    <col min="4" max="4" width="13.8333333333333" customWidth="1"/>
    <col min="5" max="5" width="19.1666666666667" customWidth="1"/>
    <col min="6" max="6" width="16.8" customWidth="1"/>
    <col min="7" max="7" width="17.8" customWidth="1"/>
  </cols>
  <sheetData>
    <row r="1" ht="25.5" spans="1:7">
      <c r="A1" s="111" t="s">
        <v>362</v>
      </c>
      <c r="B1" s="111"/>
      <c r="C1" s="111"/>
      <c r="D1" s="111"/>
      <c r="E1" s="111"/>
      <c r="F1" s="111"/>
      <c r="G1" s="111"/>
    </row>
    <row r="2" ht="28.5" spans="1:7">
      <c r="A2" s="74" t="s">
        <v>16</v>
      </c>
      <c r="B2" s="74" t="s">
        <v>40</v>
      </c>
      <c r="C2" s="74" t="s">
        <v>41</v>
      </c>
      <c r="D2" s="74" t="s">
        <v>42</v>
      </c>
      <c r="E2" s="74" t="s">
        <v>172</v>
      </c>
      <c r="F2" s="74" t="s">
        <v>44</v>
      </c>
      <c r="G2" s="74" t="s">
        <v>45</v>
      </c>
    </row>
    <row r="3" ht="14.25" spans="1:7">
      <c r="A3" s="112">
        <v>1</v>
      </c>
      <c r="B3" s="87" t="s">
        <v>363</v>
      </c>
      <c r="C3" s="87" t="s">
        <v>364</v>
      </c>
      <c r="D3" s="88" t="s">
        <v>48</v>
      </c>
      <c r="E3" s="87"/>
      <c r="F3" s="87">
        <v>2</v>
      </c>
      <c r="G3" s="87">
        <f t="shared" ref="G3:G11" si="0">F3*E3</f>
        <v>0</v>
      </c>
    </row>
    <row r="4" ht="14.25" spans="1:7">
      <c r="A4" s="113"/>
      <c r="B4" s="87"/>
      <c r="C4" s="87" t="s">
        <v>365</v>
      </c>
      <c r="D4" s="88" t="s">
        <v>48</v>
      </c>
      <c r="E4" s="87"/>
      <c r="F4" s="87">
        <v>2</v>
      </c>
      <c r="G4" s="87">
        <f t="shared" si="0"/>
        <v>0</v>
      </c>
    </row>
    <row r="5" ht="14.25" spans="1:7">
      <c r="A5" s="113"/>
      <c r="B5" s="87"/>
      <c r="C5" s="87" t="s">
        <v>366</v>
      </c>
      <c r="D5" s="88" t="s">
        <v>48</v>
      </c>
      <c r="E5" s="87"/>
      <c r="F5" s="87">
        <v>1</v>
      </c>
      <c r="G5" s="87">
        <f t="shared" si="0"/>
        <v>0</v>
      </c>
    </row>
    <row r="6" ht="14.25" spans="1:7">
      <c r="A6" s="112">
        <v>2</v>
      </c>
      <c r="B6" s="87" t="s">
        <v>367</v>
      </c>
      <c r="C6" s="87" t="s">
        <v>368</v>
      </c>
      <c r="D6" s="88" t="s">
        <v>48</v>
      </c>
      <c r="E6" s="87"/>
      <c r="F6" s="87">
        <v>2</v>
      </c>
      <c r="G6" s="87">
        <f t="shared" si="0"/>
        <v>0</v>
      </c>
    </row>
    <row r="7" ht="14.25" spans="1:7">
      <c r="A7" s="113"/>
      <c r="B7" s="87"/>
      <c r="C7" s="87" t="s">
        <v>369</v>
      </c>
      <c r="D7" s="88" t="s">
        <v>48</v>
      </c>
      <c r="E7" s="87"/>
      <c r="F7" s="87">
        <v>2</v>
      </c>
      <c r="G7" s="87">
        <f t="shared" si="0"/>
        <v>0</v>
      </c>
    </row>
    <row r="8" ht="14.25" spans="1:7">
      <c r="A8" s="114"/>
      <c r="B8" s="87"/>
      <c r="C8" s="87" t="s">
        <v>370</v>
      </c>
      <c r="D8" s="88" t="s">
        <v>48</v>
      </c>
      <c r="E8" s="87"/>
      <c r="F8" s="87">
        <v>2</v>
      </c>
      <c r="G8" s="87">
        <f t="shared" si="0"/>
        <v>0</v>
      </c>
    </row>
    <row r="9" ht="14.25" spans="1:7">
      <c r="A9" s="112">
        <v>3</v>
      </c>
      <c r="B9" s="87" t="s">
        <v>371</v>
      </c>
      <c r="C9" s="87" t="s">
        <v>372</v>
      </c>
      <c r="D9" s="88" t="s">
        <v>48</v>
      </c>
      <c r="E9" s="87"/>
      <c r="F9" s="87">
        <v>1</v>
      </c>
      <c r="G9" s="87">
        <f t="shared" si="0"/>
        <v>0</v>
      </c>
    </row>
    <row r="10" ht="14.25" spans="1:7">
      <c r="A10" s="113"/>
      <c r="B10" s="87"/>
      <c r="C10" s="87" t="s">
        <v>373</v>
      </c>
      <c r="D10" s="88" t="s">
        <v>48</v>
      </c>
      <c r="E10" s="87"/>
      <c r="F10" s="87">
        <v>1</v>
      </c>
      <c r="G10" s="87">
        <f t="shared" si="0"/>
        <v>0</v>
      </c>
    </row>
    <row r="11" ht="14.25" spans="1:7">
      <c r="A11" s="114"/>
      <c r="B11" s="87"/>
      <c r="C11" s="87" t="s">
        <v>374</v>
      </c>
      <c r="D11" s="88" t="s">
        <v>48</v>
      </c>
      <c r="E11" s="87"/>
      <c r="F11" s="87">
        <v>2</v>
      </c>
      <c r="G11" s="87">
        <f t="shared" si="0"/>
        <v>0</v>
      </c>
    </row>
    <row r="12" ht="14.25" spans="1:7">
      <c r="A12" s="23"/>
      <c r="B12" s="24" t="s">
        <v>122</v>
      </c>
      <c r="C12" s="23"/>
      <c r="D12" s="23"/>
      <c r="E12" s="46"/>
      <c r="F12" s="23"/>
      <c r="G12" s="78">
        <f>SUM(G3:G11)</f>
        <v>0</v>
      </c>
    </row>
    <row r="13" ht="14.25" spans="1:7">
      <c r="A13" s="23"/>
      <c r="B13" s="24" t="s">
        <v>38</v>
      </c>
      <c r="C13" s="23"/>
      <c r="D13" s="23"/>
      <c r="E13" s="46"/>
      <c r="F13" s="23"/>
      <c r="G13" s="78">
        <f>SUM(G12)</f>
        <v>0</v>
      </c>
    </row>
  </sheetData>
  <mergeCells count="7">
    <mergeCell ref="A1:G1"/>
    <mergeCell ref="A3:A5"/>
    <mergeCell ref="A6:A8"/>
    <mergeCell ref="A9:A11"/>
    <mergeCell ref="B3:B5"/>
    <mergeCell ref="B6:B8"/>
    <mergeCell ref="B9:B11"/>
  </mergeCells>
  <hyperlinks>
    <hyperlink ref="C4" location="_Toc108509621" display="报表统计"/>
    <hyperlink ref="C5" location="_Toc108509622" display="日志管理"/>
  </hyperlink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zoomScale="89" zoomScaleNormal="89" topLeftCell="A12" workbookViewId="0">
      <selection activeCell="C32" sqref="C32"/>
    </sheetView>
  </sheetViews>
  <sheetFormatPr defaultColWidth="9" defaultRowHeight="12.75" outlineLevelCol="6"/>
  <cols>
    <col min="1" max="1" width="8.9" customWidth="1"/>
    <col min="2" max="2" width="14.7888888888889" customWidth="1"/>
    <col min="3" max="3" width="79.5777777777778" customWidth="1"/>
    <col min="4" max="4" width="9.72222222222222" customWidth="1"/>
    <col min="5" max="6" width="11.4222222222222" customWidth="1"/>
    <col min="7" max="7" width="9.91111111111111" customWidth="1"/>
  </cols>
  <sheetData>
    <row r="1" ht="14.25" spans="1:7">
      <c r="A1" s="97" t="s">
        <v>375</v>
      </c>
      <c r="B1" s="97"/>
      <c r="C1" s="97"/>
      <c r="D1" s="97"/>
      <c r="E1" s="97"/>
      <c r="F1" s="97"/>
      <c r="G1" s="97"/>
    </row>
    <row r="2" ht="28.5" spans="1:7">
      <c r="A2" s="74" t="s">
        <v>16</v>
      </c>
      <c r="B2" s="74" t="s">
        <v>207</v>
      </c>
      <c r="C2" s="74" t="s">
        <v>208</v>
      </c>
      <c r="D2" s="74" t="s">
        <v>42</v>
      </c>
      <c r="E2" s="74" t="s">
        <v>43</v>
      </c>
      <c r="F2" s="74" t="s">
        <v>209</v>
      </c>
      <c r="G2" s="74" t="s">
        <v>20</v>
      </c>
    </row>
    <row r="3" ht="14.25" spans="1:7">
      <c r="A3" s="98" t="s">
        <v>77</v>
      </c>
      <c r="B3" s="99" t="s">
        <v>376</v>
      </c>
      <c r="C3" s="100"/>
      <c r="D3" s="100"/>
      <c r="E3" s="100"/>
      <c r="F3" s="100"/>
      <c r="G3" s="100"/>
    </row>
    <row r="4" ht="160" customHeight="1" spans="1:7">
      <c r="A4" s="96" t="s">
        <v>287</v>
      </c>
      <c r="B4" s="23" t="s">
        <v>377</v>
      </c>
      <c r="C4" s="60" t="s">
        <v>378</v>
      </c>
      <c r="D4" s="57" t="s">
        <v>379</v>
      </c>
      <c r="E4" s="101">
        <v>0</v>
      </c>
      <c r="F4" s="101">
        <v>13</v>
      </c>
      <c r="G4" s="101">
        <f>E4*F4</f>
        <v>0</v>
      </c>
    </row>
    <row r="5" ht="14.25" spans="1:7">
      <c r="A5" s="96"/>
      <c r="B5" s="57" t="s">
        <v>93</v>
      </c>
      <c r="C5" s="23"/>
      <c r="D5" s="46"/>
      <c r="E5" s="46"/>
      <c r="F5" s="46"/>
      <c r="G5" s="46">
        <f>SUM(G4:G4)</f>
        <v>0</v>
      </c>
    </row>
    <row r="6" ht="14.25" spans="1:7">
      <c r="A6" s="98" t="s">
        <v>213</v>
      </c>
      <c r="B6" s="102" t="s">
        <v>380</v>
      </c>
      <c r="C6" s="103"/>
      <c r="D6" s="103"/>
      <c r="E6" s="103"/>
      <c r="F6" s="103"/>
      <c r="G6" s="103"/>
    </row>
    <row r="7" ht="211" customHeight="1" spans="1:7">
      <c r="A7" s="96" t="s">
        <v>381</v>
      </c>
      <c r="B7" s="60" t="s">
        <v>382</v>
      </c>
      <c r="C7" s="60" t="s">
        <v>383</v>
      </c>
      <c r="D7" s="57" t="s">
        <v>223</v>
      </c>
      <c r="E7" s="46">
        <v>0</v>
      </c>
      <c r="F7" s="46">
        <v>22</v>
      </c>
      <c r="G7" s="46">
        <f>E7*F7</f>
        <v>0</v>
      </c>
    </row>
    <row r="8" ht="43" customHeight="1" spans="1:7">
      <c r="A8" s="96" t="s">
        <v>384</v>
      </c>
      <c r="B8" s="60" t="s">
        <v>385</v>
      </c>
      <c r="C8" s="60" t="s">
        <v>386</v>
      </c>
      <c r="D8" s="57" t="s">
        <v>223</v>
      </c>
      <c r="E8" s="46">
        <v>0</v>
      </c>
      <c r="F8" s="46">
        <v>21</v>
      </c>
      <c r="G8" s="46">
        <f t="shared" ref="G8:G32" si="0">E8*F8</f>
        <v>0</v>
      </c>
    </row>
    <row r="9" ht="63" customHeight="1" spans="1:7">
      <c r="A9" s="96" t="s">
        <v>387</v>
      </c>
      <c r="B9" s="60" t="s">
        <v>388</v>
      </c>
      <c r="C9" s="60" t="s">
        <v>389</v>
      </c>
      <c r="D9" s="57" t="s">
        <v>223</v>
      </c>
      <c r="E9" s="46">
        <v>0</v>
      </c>
      <c r="F9" s="46">
        <v>22</v>
      </c>
      <c r="G9" s="46">
        <f t="shared" si="0"/>
        <v>0</v>
      </c>
    </row>
    <row r="10" ht="156" customHeight="1" spans="1:7">
      <c r="A10" s="96" t="s">
        <v>390</v>
      </c>
      <c r="B10" s="60" t="s">
        <v>391</v>
      </c>
      <c r="C10" s="60" t="s">
        <v>392</v>
      </c>
      <c r="D10" s="57" t="s">
        <v>223</v>
      </c>
      <c r="E10" s="46">
        <v>0</v>
      </c>
      <c r="F10" s="46">
        <v>22</v>
      </c>
      <c r="G10" s="46">
        <f t="shared" si="0"/>
        <v>0</v>
      </c>
    </row>
    <row r="11" ht="132" customHeight="1" spans="1:7">
      <c r="A11" s="96" t="s">
        <v>393</v>
      </c>
      <c r="B11" s="60" t="s">
        <v>394</v>
      </c>
      <c r="C11" s="60" t="s">
        <v>395</v>
      </c>
      <c r="D11" s="57" t="s">
        <v>223</v>
      </c>
      <c r="E11" s="46">
        <v>0</v>
      </c>
      <c r="F11" s="46">
        <v>22</v>
      </c>
      <c r="G11" s="46">
        <f t="shared" si="0"/>
        <v>0</v>
      </c>
    </row>
    <row r="12" ht="203" customHeight="1" spans="1:7">
      <c r="A12" s="96" t="s">
        <v>396</v>
      </c>
      <c r="B12" s="60" t="s">
        <v>397</v>
      </c>
      <c r="C12" s="60" t="s">
        <v>398</v>
      </c>
      <c r="D12" s="57" t="s">
        <v>223</v>
      </c>
      <c r="E12" s="46">
        <v>0</v>
      </c>
      <c r="F12" s="46">
        <v>22</v>
      </c>
      <c r="G12" s="46">
        <f t="shared" si="0"/>
        <v>0</v>
      </c>
    </row>
    <row r="13" ht="40" customHeight="1" spans="1:7">
      <c r="A13" s="96" t="s">
        <v>399</v>
      </c>
      <c r="B13" s="60" t="s">
        <v>400</v>
      </c>
      <c r="C13" s="60"/>
      <c r="D13" s="57" t="s">
        <v>401</v>
      </c>
      <c r="E13" s="46">
        <v>0</v>
      </c>
      <c r="F13" s="46">
        <v>21</v>
      </c>
      <c r="G13" s="46">
        <f t="shared" si="0"/>
        <v>0</v>
      </c>
    </row>
    <row r="14" ht="218" customHeight="1" spans="1:7">
      <c r="A14" s="96" t="s">
        <v>402</v>
      </c>
      <c r="B14" s="60" t="s">
        <v>403</v>
      </c>
      <c r="C14" s="60" t="s">
        <v>404</v>
      </c>
      <c r="D14" s="57" t="s">
        <v>401</v>
      </c>
      <c r="E14" s="46">
        <v>0</v>
      </c>
      <c r="F14" s="46">
        <v>21</v>
      </c>
      <c r="G14" s="46">
        <f t="shared" si="0"/>
        <v>0</v>
      </c>
    </row>
    <row r="15" ht="139" customHeight="1" spans="1:7">
      <c r="A15" s="96" t="s">
        <v>405</v>
      </c>
      <c r="B15" s="60" t="s">
        <v>406</v>
      </c>
      <c r="C15" s="60" t="s">
        <v>407</v>
      </c>
      <c r="D15" s="57" t="s">
        <v>223</v>
      </c>
      <c r="E15" s="46">
        <v>0</v>
      </c>
      <c r="F15" s="46">
        <v>21</v>
      </c>
      <c r="G15" s="46">
        <f t="shared" si="0"/>
        <v>0</v>
      </c>
    </row>
    <row r="16" ht="28.5" spans="1:7">
      <c r="A16" s="96" t="s">
        <v>408</v>
      </c>
      <c r="B16" s="60" t="s">
        <v>409</v>
      </c>
      <c r="C16" s="60" t="s">
        <v>410</v>
      </c>
      <c r="D16" s="57" t="s">
        <v>216</v>
      </c>
      <c r="E16" s="46">
        <v>0</v>
      </c>
      <c r="F16" s="46">
        <v>15</v>
      </c>
      <c r="G16" s="46">
        <f t="shared" si="0"/>
        <v>0</v>
      </c>
    </row>
    <row r="17" ht="90" customHeight="1" spans="1:7">
      <c r="A17" s="96" t="s">
        <v>411</v>
      </c>
      <c r="B17" s="60" t="s">
        <v>412</v>
      </c>
      <c r="C17" s="60" t="s">
        <v>413</v>
      </c>
      <c r="D17" s="57" t="s">
        <v>223</v>
      </c>
      <c r="E17" s="46">
        <v>0</v>
      </c>
      <c r="F17" s="46">
        <v>11</v>
      </c>
      <c r="G17" s="46">
        <f t="shared" si="0"/>
        <v>0</v>
      </c>
    </row>
    <row r="18" ht="25" customHeight="1" spans="1:7">
      <c r="A18" s="96" t="s">
        <v>414</v>
      </c>
      <c r="B18" s="60" t="s">
        <v>415</v>
      </c>
      <c r="C18" s="23" t="s">
        <v>416</v>
      </c>
      <c r="D18" s="57" t="s">
        <v>417</v>
      </c>
      <c r="E18" s="46">
        <v>0</v>
      </c>
      <c r="F18" s="104">
        <v>15</v>
      </c>
      <c r="G18" s="46">
        <f t="shared" si="0"/>
        <v>0</v>
      </c>
    </row>
    <row r="19" ht="37" customHeight="1" spans="1:7">
      <c r="A19" s="96" t="s">
        <v>418</v>
      </c>
      <c r="B19" s="60" t="s">
        <v>419</v>
      </c>
      <c r="C19" s="60" t="s">
        <v>420</v>
      </c>
      <c r="D19" s="57" t="s">
        <v>129</v>
      </c>
      <c r="E19" s="46">
        <v>0</v>
      </c>
      <c r="F19" s="46">
        <v>15</v>
      </c>
      <c r="G19" s="46">
        <f t="shared" si="0"/>
        <v>0</v>
      </c>
    </row>
    <row r="20" ht="36" customHeight="1" spans="1:7">
      <c r="A20" s="96" t="s">
        <v>421</v>
      </c>
      <c r="B20" s="105" t="s">
        <v>422</v>
      </c>
      <c r="C20" s="106" t="s">
        <v>302</v>
      </c>
      <c r="D20" s="107" t="s">
        <v>129</v>
      </c>
      <c r="E20" s="108">
        <v>0</v>
      </c>
      <c r="F20" s="109">
        <v>1</v>
      </c>
      <c r="G20" s="46">
        <f t="shared" si="0"/>
        <v>0</v>
      </c>
    </row>
    <row r="21" ht="48" customHeight="1" spans="1:7">
      <c r="A21" s="96" t="s">
        <v>423</v>
      </c>
      <c r="B21" s="105" t="s">
        <v>424</v>
      </c>
      <c r="C21" s="106" t="s">
        <v>302</v>
      </c>
      <c r="D21" s="107" t="s">
        <v>129</v>
      </c>
      <c r="E21" s="110">
        <v>0</v>
      </c>
      <c r="F21" s="109">
        <v>1</v>
      </c>
      <c r="G21" s="46">
        <f t="shared" si="0"/>
        <v>0</v>
      </c>
    </row>
    <row r="22" ht="39" customHeight="1" spans="1:7">
      <c r="A22" s="96" t="s">
        <v>425</v>
      </c>
      <c r="B22" s="105" t="s">
        <v>426</v>
      </c>
      <c r="C22" s="106" t="s">
        <v>302</v>
      </c>
      <c r="D22" s="107" t="s">
        <v>129</v>
      </c>
      <c r="E22" s="108">
        <v>0</v>
      </c>
      <c r="F22" s="109">
        <v>1</v>
      </c>
      <c r="G22" s="46">
        <f t="shared" si="0"/>
        <v>0</v>
      </c>
    </row>
    <row r="23" ht="30" customHeight="1" spans="1:7">
      <c r="A23" s="96" t="s">
        <v>427</v>
      </c>
      <c r="B23" s="105" t="s">
        <v>428</v>
      </c>
      <c r="C23" s="106" t="s">
        <v>302</v>
      </c>
      <c r="D23" s="107" t="s">
        <v>129</v>
      </c>
      <c r="E23" s="108">
        <v>0</v>
      </c>
      <c r="F23" s="109">
        <v>1</v>
      </c>
      <c r="G23" s="46">
        <f t="shared" si="0"/>
        <v>0</v>
      </c>
    </row>
    <row r="24" ht="42.75" spans="1:7">
      <c r="A24" s="96" t="s">
        <v>429</v>
      </c>
      <c r="B24" s="105" t="s">
        <v>430</v>
      </c>
      <c r="C24" s="106" t="s">
        <v>302</v>
      </c>
      <c r="D24" s="107" t="s">
        <v>129</v>
      </c>
      <c r="E24" s="110">
        <v>0</v>
      </c>
      <c r="F24" s="109">
        <v>1</v>
      </c>
      <c r="G24" s="46">
        <f t="shared" si="0"/>
        <v>0</v>
      </c>
    </row>
    <row r="25" ht="40" customHeight="1" spans="1:7">
      <c r="A25" s="96" t="s">
        <v>431</v>
      </c>
      <c r="B25" s="105" t="s">
        <v>432</v>
      </c>
      <c r="C25" s="106" t="s">
        <v>302</v>
      </c>
      <c r="D25" s="107" t="s">
        <v>129</v>
      </c>
      <c r="E25" s="108">
        <v>0</v>
      </c>
      <c r="F25" s="109">
        <v>1</v>
      </c>
      <c r="G25" s="46">
        <f t="shared" si="0"/>
        <v>0</v>
      </c>
    </row>
    <row r="26" ht="39" customHeight="1" spans="1:7">
      <c r="A26" s="96" t="s">
        <v>433</v>
      </c>
      <c r="B26" s="105" t="s">
        <v>434</v>
      </c>
      <c r="C26" s="106" t="s">
        <v>302</v>
      </c>
      <c r="D26" s="107" t="s">
        <v>129</v>
      </c>
      <c r="E26" s="108">
        <v>0</v>
      </c>
      <c r="F26" s="109">
        <v>1</v>
      </c>
      <c r="G26" s="46">
        <f t="shared" si="0"/>
        <v>0</v>
      </c>
    </row>
    <row r="27" ht="42.75" spans="1:7">
      <c r="A27" s="96" t="s">
        <v>435</v>
      </c>
      <c r="B27" s="105" t="s">
        <v>436</v>
      </c>
      <c r="C27" s="106" t="s">
        <v>302</v>
      </c>
      <c r="D27" s="107" t="s">
        <v>129</v>
      </c>
      <c r="E27" s="110">
        <v>0</v>
      </c>
      <c r="F27" s="109">
        <v>1</v>
      </c>
      <c r="G27" s="46">
        <f t="shared" si="0"/>
        <v>0</v>
      </c>
    </row>
    <row r="28" ht="38" customHeight="1" spans="1:7">
      <c r="A28" s="96" t="s">
        <v>437</v>
      </c>
      <c r="B28" s="105" t="s">
        <v>438</v>
      </c>
      <c r="C28" s="106" t="s">
        <v>302</v>
      </c>
      <c r="D28" s="107" t="s">
        <v>129</v>
      </c>
      <c r="E28" s="108">
        <v>0</v>
      </c>
      <c r="F28" s="109">
        <v>1</v>
      </c>
      <c r="G28" s="46">
        <f t="shared" si="0"/>
        <v>0</v>
      </c>
    </row>
    <row r="29" ht="14.25" spans="1:7">
      <c r="A29" s="96" t="s">
        <v>439</v>
      </c>
      <c r="B29" s="60" t="s">
        <v>440</v>
      </c>
      <c r="C29" s="23" t="s">
        <v>441</v>
      </c>
      <c r="D29" s="57" t="s">
        <v>310</v>
      </c>
      <c r="E29" s="46">
        <v>0</v>
      </c>
      <c r="F29" s="46">
        <v>2500</v>
      </c>
      <c r="G29" s="46">
        <f t="shared" si="0"/>
        <v>0</v>
      </c>
    </row>
    <row r="30" ht="28.5" spans="1:7">
      <c r="A30" s="96" t="s">
        <v>442</v>
      </c>
      <c r="B30" s="60" t="s">
        <v>443</v>
      </c>
      <c r="C30" s="60" t="s">
        <v>444</v>
      </c>
      <c r="D30" s="57" t="s">
        <v>129</v>
      </c>
      <c r="E30" s="46">
        <v>0</v>
      </c>
      <c r="F30" s="46">
        <v>0.5</v>
      </c>
      <c r="G30" s="46">
        <f t="shared" si="0"/>
        <v>0</v>
      </c>
    </row>
    <row r="31" ht="14.25" spans="1:7">
      <c r="A31" s="96"/>
      <c r="B31" s="57" t="s">
        <v>445</v>
      </c>
      <c r="C31" s="23"/>
      <c r="D31" s="46"/>
      <c r="E31" s="46"/>
      <c r="F31" s="46"/>
      <c r="G31" s="46">
        <f>SUM(G7:G30)</f>
        <v>0</v>
      </c>
    </row>
    <row r="32" ht="14.25" spans="1:7">
      <c r="A32" s="23"/>
      <c r="B32" s="24" t="s">
        <v>38</v>
      </c>
      <c r="C32" s="23"/>
      <c r="D32" s="23"/>
      <c r="E32" s="46"/>
      <c r="F32" s="23"/>
      <c r="G32" s="78">
        <f>SUM(G31,G5)</f>
        <v>0</v>
      </c>
    </row>
  </sheetData>
  <mergeCells count="3">
    <mergeCell ref="A1:G1"/>
    <mergeCell ref="B3:G3"/>
    <mergeCell ref="B6:G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87" zoomScaleNormal="87" workbookViewId="0">
      <selection activeCell="B36" sqref="B36"/>
    </sheetView>
  </sheetViews>
  <sheetFormatPr defaultColWidth="9" defaultRowHeight="12.75" outlineLevelCol="6"/>
  <cols>
    <col min="1" max="1" width="12.0666666666667" customWidth="1"/>
    <col min="2" max="2" width="34.2888888888889" customWidth="1"/>
    <col min="3" max="3" width="42.3333333333333" customWidth="1"/>
    <col min="4" max="4" width="12.2555555555556" customWidth="1"/>
    <col min="5" max="5" width="12.6333333333333" customWidth="1"/>
    <col min="6" max="6" width="10.9111111111111" customWidth="1"/>
    <col min="7" max="7" width="14.7666666666667" customWidth="1"/>
  </cols>
  <sheetData>
    <row r="1" ht="25.5" spans="1:7">
      <c r="A1" s="6" t="s">
        <v>446</v>
      </c>
      <c r="B1" s="6"/>
      <c r="C1" s="6"/>
      <c r="D1" s="6"/>
      <c r="E1" s="6"/>
      <c r="F1" s="6"/>
      <c r="G1" s="6"/>
    </row>
    <row r="2" ht="28.5" spans="1:7">
      <c r="A2" s="74" t="s">
        <v>16</v>
      </c>
      <c r="B2" s="74" t="s">
        <v>40</v>
      </c>
      <c r="C2" s="74" t="s">
        <v>41</v>
      </c>
      <c r="D2" s="74" t="s">
        <v>42</v>
      </c>
      <c r="E2" s="74" t="s">
        <v>172</v>
      </c>
      <c r="F2" s="74" t="s">
        <v>44</v>
      </c>
      <c r="G2" s="74" t="s">
        <v>45</v>
      </c>
    </row>
    <row r="3" ht="14.25" spans="1:7">
      <c r="A3" s="85" t="s">
        <v>77</v>
      </c>
      <c r="B3" s="86" t="s">
        <v>447</v>
      </c>
      <c r="C3" s="86"/>
      <c r="D3" s="86"/>
      <c r="E3" s="86"/>
      <c r="F3" s="86"/>
      <c r="G3" s="86"/>
    </row>
    <row r="4" ht="14.25" spans="1:7">
      <c r="A4" s="95" t="s">
        <v>287</v>
      </c>
      <c r="B4" s="87" t="s">
        <v>448</v>
      </c>
      <c r="C4" s="87" t="s">
        <v>449</v>
      </c>
      <c r="D4" s="88" t="s">
        <v>48</v>
      </c>
      <c r="E4" s="87"/>
      <c r="F4" s="87">
        <v>4</v>
      </c>
      <c r="G4" s="87">
        <f t="shared" ref="G4:G9" si="0">F4*E4</f>
        <v>0</v>
      </c>
    </row>
    <row r="5" ht="14.25" spans="1:7">
      <c r="A5" s="95"/>
      <c r="B5" s="87"/>
      <c r="C5" s="87" t="s">
        <v>450</v>
      </c>
      <c r="D5" s="88" t="s">
        <v>48</v>
      </c>
      <c r="E5" s="87"/>
      <c r="F5" s="87">
        <v>4</v>
      </c>
      <c r="G5" s="87">
        <f t="shared" si="0"/>
        <v>0</v>
      </c>
    </row>
    <row r="6" ht="14.25" spans="1:7">
      <c r="A6" s="95" t="s">
        <v>290</v>
      </c>
      <c r="B6" s="87" t="s">
        <v>451</v>
      </c>
      <c r="C6" s="87" t="s">
        <v>452</v>
      </c>
      <c r="D6" s="88" t="s">
        <v>48</v>
      </c>
      <c r="E6" s="87"/>
      <c r="F6" s="87">
        <v>2</v>
      </c>
      <c r="G6" s="87">
        <f t="shared" si="0"/>
        <v>0</v>
      </c>
    </row>
    <row r="7" ht="14.25" spans="1:7">
      <c r="A7" s="95"/>
      <c r="B7" s="87"/>
      <c r="C7" s="87" t="s">
        <v>453</v>
      </c>
      <c r="D7" s="88" t="s">
        <v>48</v>
      </c>
      <c r="E7" s="87"/>
      <c r="F7" s="87">
        <v>2</v>
      </c>
      <c r="G7" s="87">
        <f t="shared" si="0"/>
        <v>0</v>
      </c>
    </row>
    <row r="8" ht="14.25" spans="1:7">
      <c r="A8" s="95"/>
      <c r="B8" s="87"/>
      <c r="C8" s="87" t="s">
        <v>454</v>
      </c>
      <c r="D8" s="88" t="s">
        <v>48</v>
      </c>
      <c r="E8" s="87"/>
      <c r="F8" s="87">
        <v>2</v>
      </c>
      <c r="G8" s="87">
        <f t="shared" si="0"/>
        <v>0</v>
      </c>
    </row>
    <row r="9" ht="14.25" spans="1:7">
      <c r="A9" s="95"/>
      <c r="B9" s="87"/>
      <c r="C9" s="87" t="s">
        <v>455</v>
      </c>
      <c r="D9" s="88" t="s">
        <v>48</v>
      </c>
      <c r="E9" s="87"/>
      <c r="F9" s="87">
        <v>2</v>
      </c>
      <c r="G9" s="87">
        <f t="shared" si="0"/>
        <v>0</v>
      </c>
    </row>
    <row r="10" ht="14.25" spans="1:7">
      <c r="A10" s="96"/>
      <c r="B10" s="57" t="s">
        <v>456</v>
      </c>
      <c r="C10" s="23"/>
      <c r="D10" s="46"/>
      <c r="E10" s="46"/>
      <c r="F10" s="46"/>
      <c r="G10" s="46">
        <f>SUM(G4:G9)</f>
        <v>0</v>
      </c>
    </row>
    <row r="11" ht="14.25" spans="1:7">
      <c r="A11" s="95">
        <v>2</v>
      </c>
      <c r="B11" s="86" t="s">
        <v>457</v>
      </c>
      <c r="C11" s="86"/>
      <c r="D11" s="86"/>
      <c r="E11" s="86"/>
      <c r="F11" s="86"/>
      <c r="G11" s="86"/>
    </row>
    <row r="12" ht="14.25" spans="1:7">
      <c r="A12" s="95">
        <v>2.1</v>
      </c>
      <c r="B12" s="87" t="s">
        <v>457</v>
      </c>
      <c r="C12" s="87" t="s">
        <v>458</v>
      </c>
      <c r="D12" s="88" t="s">
        <v>48</v>
      </c>
      <c r="E12" s="87"/>
      <c r="F12" s="87">
        <v>1</v>
      </c>
      <c r="G12" s="87">
        <f>F12*E12</f>
        <v>0</v>
      </c>
    </row>
    <row r="13" ht="14.25" spans="1:7">
      <c r="A13" s="96"/>
      <c r="B13" s="57" t="s">
        <v>445</v>
      </c>
      <c r="C13" s="23"/>
      <c r="D13" s="46"/>
      <c r="E13" s="46"/>
      <c r="F13" s="46"/>
      <c r="G13" s="46">
        <f>SUM(G12)</f>
        <v>0</v>
      </c>
    </row>
    <row r="14" ht="14.25" spans="1:7">
      <c r="A14" s="95" t="s">
        <v>217</v>
      </c>
      <c r="B14" s="86" t="s">
        <v>459</v>
      </c>
      <c r="C14" s="86"/>
      <c r="D14" s="86"/>
      <c r="E14" s="86"/>
      <c r="F14" s="86"/>
      <c r="G14" s="86"/>
    </row>
    <row r="15" ht="14.25" spans="1:7">
      <c r="A15" s="95" t="s">
        <v>460</v>
      </c>
      <c r="B15" s="87" t="s">
        <v>459</v>
      </c>
      <c r="C15" s="87" t="s">
        <v>461</v>
      </c>
      <c r="D15" s="88" t="s">
        <v>48</v>
      </c>
      <c r="E15" s="87"/>
      <c r="F15" s="87">
        <v>0.6</v>
      </c>
      <c r="G15" s="87">
        <f t="shared" ref="G15:G32" si="1">F15*E15</f>
        <v>0</v>
      </c>
    </row>
    <row r="16" ht="14.25" spans="1:7">
      <c r="A16" s="95"/>
      <c r="B16" s="87"/>
      <c r="C16" s="87" t="s">
        <v>462</v>
      </c>
      <c r="D16" s="88" t="s">
        <v>48</v>
      </c>
      <c r="E16" s="87"/>
      <c r="F16" s="87">
        <v>0.6</v>
      </c>
      <c r="G16" s="87">
        <f t="shared" si="1"/>
        <v>0</v>
      </c>
    </row>
    <row r="17" ht="14.25" spans="1:7">
      <c r="A17" s="95"/>
      <c r="B17" s="87"/>
      <c r="C17" s="87" t="s">
        <v>463</v>
      </c>
      <c r="D17" s="88" t="s">
        <v>48</v>
      </c>
      <c r="E17" s="87"/>
      <c r="F17" s="87">
        <v>0.6</v>
      </c>
      <c r="G17" s="87">
        <f t="shared" si="1"/>
        <v>0</v>
      </c>
    </row>
    <row r="18" ht="14.25" spans="1:7">
      <c r="A18" s="95"/>
      <c r="B18" s="87"/>
      <c r="C18" s="87" t="s">
        <v>464</v>
      </c>
      <c r="D18" s="88" t="s">
        <v>48</v>
      </c>
      <c r="E18" s="87"/>
      <c r="F18" s="87">
        <v>0.6</v>
      </c>
      <c r="G18" s="87">
        <f t="shared" si="1"/>
        <v>0</v>
      </c>
    </row>
    <row r="19" ht="14.25" spans="1:7">
      <c r="A19" s="95"/>
      <c r="B19" s="87"/>
      <c r="C19" s="87" t="s">
        <v>465</v>
      </c>
      <c r="D19" s="88" t="s">
        <v>48</v>
      </c>
      <c r="E19" s="87"/>
      <c r="F19" s="87">
        <v>0.6</v>
      </c>
      <c r="G19" s="87">
        <f t="shared" si="1"/>
        <v>0</v>
      </c>
    </row>
    <row r="20" ht="14.25" spans="1:7">
      <c r="A20" s="95"/>
      <c r="B20" s="87"/>
      <c r="C20" s="87" t="s">
        <v>466</v>
      </c>
      <c r="D20" s="88" t="s">
        <v>48</v>
      </c>
      <c r="E20" s="87"/>
      <c r="F20" s="87">
        <v>0.6</v>
      </c>
      <c r="G20" s="87">
        <f t="shared" si="1"/>
        <v>0</v>
      </c>
    </row>
    <row r="21" ht="14.25" spans="1:7">
      <c r="A21" s="96"/>
      <c r="B21" s="57" t="s">
        <v>467</v>
      </c>
      <c r="C21" s="23"/>
      <c r="D21" s="46"/>
      <c r="E21" s="46"/>
      <c r="F21" s="46"/>
      <c r="G21" s="46">
        <f>SUM(G15:G20)</f>
        <v>0</v>
      </c>
    </row>
    <row r="22" ht="14.25" spans="1:7">
      <c r="A22" s="95" t="s">
        <v>220</v>
      </c>
      <c r="B22" s="86" t="s">
        <v>468</v>
      </c>
      <c r="C22" s="86"/>
      <c r="D22" s="86"/>
      <c r="E22" s="86"/>
      <c r="F22" s="86"/>
      <c r="G22" s="86"/>
    </row>
    <row r="23" ht="14.25" spans="1:7">
      <c r="A23" s="95" t="s">
        <v>469</v>
      </c>
      <c r="B23" s="87" t="s">
        <v>468</v>
      </c>
      <c r="C23" s="87" t="s">
        <v>470</v>
      </c>
      <c r="D23" s="88" t="s">
        <v>48</v>
      </c>
      <c r="E23" s="87"/>
      <c r="F23" s="87">
        <v>2.5</v>
      </c>
      <c r="G23" s="87">
        <f t="shared" si="1"/>
        <v>0</v>
      </c>
    </row>
    <row r="24" ht="14.25" spans="1:7">
      <c r="A24" s="95"/>
      <c r="B24" s="87"/>
      <c r="C24" s="87" t="s">
        <v>471</v>
      </c>
      <c r="D24" s="88" t="s">
        <v>48</v>
      </c>
      <c r="E24" s="87"/>
      <c r="F24" s="87">
        <v>2.5</v>
      </c>
      <c r="G24" s="87">
        <f t="shared" si="1"/>
        <v>0</v>
      </c>
    </row>
    <row r="25" ht="14.25" spans="1:7">
      <c r="A25" s="95"/>
      <c r="B25" s="87"/>
      <c r="C25" s="87" t="s">
        <v>65</v>
      </c>
      <c r="D25" s="88" t="s">
        <v>48</v>
      </c>
      <c r="E25" s="87"/>
      <c r="F25" s="87">
        <v>2.5</v>
      </c>
      <c r="G25" s="87">
        <f t="shared" si="1"/>
        <v>0</v>
      </c>
    </row>
    <row r="26" ht="14.25" spans="1:7">
      <c r="A26" s="95"/>
      <c r="B26" s="87"/>
      <c r="C26" s="87" t="s">
        <v>472</v>
      </c>
      <c r="D26" s="88" t="s">
        <v>48</v>
      </c>
      <c r="E26" s="87"/>
      <c r="F26" s="87">
        <v>2.5</v>
      </c>
      <c r="G26" s="87">
        <f t="shared" si="1"/>
        <v>0</v>
      </c>
    </row>
    <row r="27" ht="14.25" spans="1:7">
      <c r="A27" s="95"/>
      <c r="B27" s="87"/>
      <c r="C27" s="87" t="s">
        <v>473</v>
      </c>
      <c r="D27" s="88" t="s">
        <v>48</v>
      </c>
      <c r="E27" s="87"/>
      <c r="F27" s="87">
        <v>2.5</v>
      </c>
      <c r="G27" s="87">
        <f t="shared" si="1"/>
        <v>0</v>
      </c>
    </row>
    <row r="28" ht="14.25" spans="1:7">
      <c r="A28" s="95"/>
      <c r="B28" s="87"/>
      <c r="C28" s="87" t="s">
        <v>474</v>
      </c>
      <c r="D28" s="88" t="s">
        <v>48</v>
      </c>
      <c r="E28" s="87"/>
      <c r="F28" s="87">
        <v>2.5</v>
      </c>
      <c r="G28" s="87">
        <f t="shared" si="1"/>
        <v>0</v>
      </c>
    </row>
    <row r="29" ht="14.25" spans="1:7">
      <c r="A29" s="95"/>
      <c r="B29" s="87"/>
      <c r="C29" s="87" t="s">
        <v>366</v>
      </c>
      <c r="D29" s="88" t="s">
        <v>48</v>
      </c>
      <c r="E29" s="87"/>
      <c r="F29" s="87">
        <v>2.5</v>
      </c>
      <c r="G29" s="87">
        <f t="shared" si="1"/>
        <v>0</v>
      </c>
    </row>
    <row r="30" ht="14.25" spans="1:7">
      <c r="A30" s="96"/>
      <c r="B30" s="57" t="s">
        <v>475</v>
      </c>
      <c r="C30" s="23"/>
      <c r="D30" s="46"/>
      <c r="E30" s="46"/>
      <c r="F30" s="46"/>
      <c r="G30" s="46">
        <f>SUM(G23:G29)</f>
        <v>0</v>
      </c>
    </row>
    <row r="31" ht="14.25" spans="1:7">
      <c r="A31" s="95" t="s">
        <v>224</v>
      </c>
      <c r="B31" s="86" t="s">
        <v>476</v>
      </c>
      <c r="C31" s="86"/>
      <c r="D31" s="86"/>
      <c r="E31" s="86"/>
      <c r="F31" s="86"/>
      <c r="G31" s="86"/>
    </row>
    <row r="32" ht="14.25" spans="1:7">
      <c r="A32" s="95" t="s">
        <v>477</v>
      </c>
      <c r="B32" s="87" t="s">
        <v>476</v>
      </c>
      <c r="C32" s="87" t="s">
        <v>476</v>
      </c>
      <c r="D32" s="88" t="s">
        <v>48</v>
      </c>
      <c r="E32" s="87"/>
      <c r="F32" s="87">
        <v>1</v>
      </c>
      <c r="G32" s="87">
        <f t="shared" si="1"/>
        <v>0</v>
      </c>
    </row>
    <row r="33" ht="14.25" spans="1:7">
      <c r="A33" s="96"/>
      <c r="B33" s="57" t="s">
        <v>277</v>
      </c>
      <c r="C33" s="23"/>
      <c r="D33" s="46"/>
      <c r="E33" s="46"/>
      <c r="F33" s="46"/>
      <c r="G33" s="46">
        <f>SUM(G32)</f>
        <v>0</v>
      </c>
    </row>
    <row r="34" ht="14.25" spans="1:7">
      <c r="A34" s="23"/>
      <c r="B34" s="24" t="s">
        <v>38</v>
      </c>
      <c r="C34" s="23"/>
      <c r="D34" s="23"/>
      <c r="E34" s="46"/>
      <c r="F34" s="23"/>
      <c r="G34" s="78">
        <f>SUM(G33,G30,G21,G13,G10)</f>
        <v>0</v>
      </c>
    </row>
  </sheetData>
  <mergeCells count="14">
    <mergeCell ref="A1:G1"/>
    <mergeCell ref="B3:G3"/>
    <mergeCell ref="B11:G11"/>
    <mergeCell ref="B14:G14"/>
    <mergeCell ref="B22:G22"/>
    <mergeCell ref="B31:G31"/>
    <mergeCell ref="A4:A5"/>
    <mergeCell ref="A6:A9"/>
    <mergeCell ref="A15:A20"/>
    <mergeCell ref="A23:A29"/>
    <mergeCell ref="B4:B5"/>
    <mergeCell ref="B6:B9"/>
    <mergeCell ref="B15:B20"/>
    <mergeCell ref="B23:B29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pane ySplit="2" topLeftCell="A3" activePane="bottomLeft" state="frozen"/>
      <selection/>
      <selection pane="bottomLeft" activeCell="B4" sqref="B4"/>
    </sheetView>
  </sheetViews>
  <sheetFormatPr defaultColWidth="9" defaultRowHeight="15.75" outlineLevelRow="5" outlineLevelCol="6"/>
  <cols>
    <col min="1" max="1" width="8.7" style="91" customWidth="1"/>
    <col min="2" max="2" width="30.7" style="82" customWidth="1"/>
    <col min="3" max="3" width="58.6666666666667" style="82" customWidth="1"/>
    <col min="4" max="4" width="12" style="92" customWidth="1"/>
    <col min="5" max="5" width="10.6666666666667" style="93" customWidth="1"/>
    <col min="6" max="7" width="12.6666666666667" style="93" customWidth="1"/>
    <col min="8" max="16384" width="9" style="82"/>
  </cols>
  <sheetData>
    <row r="1" ht="28" customHeight="1" spans="1:7">
      <c r="A1" s="94" t="s">
        <v>478</v>
      </c>
      <c r="B1" s="94"/>
      <c r="C1" s="94"/>
      <c r="D1" s="94"/>
      <c r="E1" s="94"/>
      <c r="F1" s="94"/>
      <c r="G1" s="94"/>
    </row>
    <row r="2" s="2" customFormat="1" ht="42.75" spans="1:7">
      <c r="A2" s="7" t="s">
        <v>16</v>
      </c>
      <c r="B2" s="7" t="s">
        <v>207</v>
      </c>
      <c r="C2" s="7" t="s">
        <v>208</v>
      </c>
      <c r="D2" s="7" t="s">
        <v>42</v>
      </c>
      <c r="E2" s="8" t="s">
        <v>172</v>
      </c>
      <c r="F2" s="8" t="s">
        <v>209</v>
      </c>
      <c r="G2" s="8" t="s">
        <v>20</v>
      </c>
    </row>
    <row r="3" ht="28.5" spans="1:7">
      <c r="A3" s="16">
        <v>1</v>
      </c>
      <c r="B3" s="60" t="s">
        <v>479</v>
      </c>
      <c r="C3" s="60" t="s">
        <v>480</v>
      </c>
      <c r="D3" s="57" t="s">
        <v>293</v>
      </c>
      <c r="E3" s="25"/>
      <c r="F3" s="25">
        <v>2</v>
      </c>
      <c r="G3" s="25">
        <f>E3*F3</f>
        <v>0</v>
      </c>
    </row>
    <row r="4" ht="28" customHeight="1" spans="1:7">
      <c r="A4" s="16">
        <v>2</v>
      </c>
      <c r="B4" s="60" t="s">
        <v>481</v>
      </c>
      <c r="C4" s="60" t="s">
        <v>482</v>
      </c>
      <c r="D4" s="57" t="s">
        <v>379</v>
      </c>
      <c r="E4" s="25"/>
      <c r="F4" s="25">
        <v>2</v>
      </c>
      <c r="G4" s="25">
        <f>E4*F4</f>
        <v>0</v>
      </c>
    </row>
    <row r="5" ht="14.25" spans="1:7">
      <c r="A5" s="16"/>
      <c r="B5" s="13" t="s">
        <v>483</v>
      </c>
      <c r="C5" s="19"/>
      <c r="D5" s="46"/>
      <c r="E5" s="25"/>
      <c r="F5" s="25"/>
      <c r="G5" s="25">
        <f>SUM(G3:G4)</f>
        <v>0</v>
      </c>
    </row>
    <row r="6" s="83" customFormat="1" spans="1:7">
      <c r="A6" s="23"/>
      <c r="B6" s="24" t="s">
        <v>38</v>
      </c>
      <c r="C6" s="23"/>
      <c r="D6" s="23"/>
      <c r="E6" s="25"/>
      <c r="F6" s="64"/>
      <c r="G6" s="26">
        <f>SUM(G5)</f>
        <v>0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pane ySplit="2" topLeftCell="A25" activePane="bottomLeft" state="frozen"/>
      <selection/>
      <selection pane="bottomLeft" activeCell="C72" sqref="C72"/>
    </sheetView>
  </sheetViews>
  <sheetFormatPr defaultColWidth="9" defaultRowHeight="15.75" outlineLevelCol="6"/>
  <cols>
    <col min="1" max="1" width="8.7" style="83" customWidth="1"/>
    <col min="2" max="2" width="24.6666666666667" style="83" customWidth="1"/>
    <col min="3" max="3" width="54.8333333333333" style="83" customWidth="1"/>
    <col min="4" max="4" width="12.5" style="83" customWidth="1"/>
    <col min="5" max="5" width="13.5" style="84" customWidth="1"/>
    <col min="6" max="6" width="13.1666666666667" style="84" customWidth="1"/>
    <col min="7" max="7" width="15.7" style="84" customWidth="1"/>
    <col min="8" max="16384" width="9" style="83"/>
  </cols>
  <sheetData>
    <row r="1" ht="25.5" spans="1:7">
      <c r="A1" s="52" t="s">
        <v>484</v>
      </c>
      <c r="B1" s="53"/>
      <c r="C1" s="53"/>
      <c r="D1" s="53"/>
      <c r="E1" s="53"/>
      <c r="F1" s="53"/>
      <c r="G1" s="53"/>
    </row>
    <row r="2" s="2" customFormat="1" ht="28.5" spans="1:7">
      <c r="A2" s="7" t="s">
        <v>16</v>
      </c>
      <c r="B2" s="7" t="s">
        <v>40</v>
      </c>
      <c r="C2" s="7" t="s">
        <v>41</v>
      </c>
      <c r="D2" s="7" t="s">
        <v>42</v>
      </c>
      <c r="E2" s="8" t="s">
        <v>172</v>
      </c>
      <c r="F2" s="8" t="s">
        <v>44</v>
      </c>
      <c r="G2" s="8" t="s">
        <v>45</v>
      </c>
    </row>
    <row r="3" s="79" customFormat="1" ht="39" customHeight="1" spans="1:7">
      <c r="A3" s="85" t="s">
        <v>77</v>
      </c>
      <c r="B3" s="86" t="s">
        <v>485</v>
      </c>
      <c r="C3" s="86"/>
      <c r="D3" s="86"/>
      <c r="E3" s="86"/>
      <c r="F3" s="86"/>
      <c r="G3" s="86"/>
    </row>
    <row r="4" s="80" customFormat="1" spans="1:7">
      <c r="A4" s="87">
        <v>1.1</v>
      </c>
      <c r="B4" s="87" t="s">
        <v>486</v>
      </c>
      <c r="C4" s="87" t="s">
        <v>487</v>
      </c>
      <c r="D4" s="88" t="s">
        <v>48</v>
      </c>
      <c r="E4" s="89"/>
      <c r="F4" s="89">
        <v>0.1</v>
      </c>
      <c r="G4" s="89">
        <f t="shared" ref="G4:G35" si="0">F4*E4</f>
        <v>0</v>
      </c>
    </row>
    <row r="5" s="80" customFormat="1" spans="1:7">
      <c r="A5" s="87"/>
      <c r="B5" s="87"/>
      <c r="C5" s="87" t="s">
        <v>488</v>
      </c>
      <c r="D5" s="88" t="s">
        <v>48</v>
      </c>
      <c r="E5" s="89"/>
      <c r="F5" s="89">
        <v>0.1</v>
      </c>
      <c r="G5" s="89">
        <f t="shared" si="0"/>
        <v>0</v>
      </c>
    </row>
    <row r="6" s="80" customFormat="1" spans="1:7">
      <c r="A6" s="87"/>
      <c r="B6" s="87"/>
      <c r="C6" s="87" t="s">
        <v>489</v>
      </c>
      <c r="D6" s="88" t="s">
        <v>48</v>
      </c>
      <c r="E6" s="89"/>
      <c r="F6" s="89">
        <v>0.1</v>
      </c>
      <c r="G6" s="89">
        <f t="shared" si="0"/>
        <v>0</v>
      </c>
    </row>
    <row r="7" s="80" customFormat="1" spans="1:7">
      <c r="A7" s="87"/>
      <c r="B7" s="87"/>
      <c r="C7" s="87" t="s">
        <v>490</v>
      </c>
      <c r="D7" s="88" t="s">
        <v>48</v>
      </c>
      <c r="E7" s="89"/>
      <c r="F7" s="89">
        <v>0.1</v>
      </c>
      <c r="G7" s="89">
        <f t="shared" si="0"/>
        <v>0</v>
      </c>
    </row>
    <row r="8" s="80" customFormat="1" spans="1:7">
      <c r="A8" s="87"/>
      <c r="B8" s="87"/>
      <c r="C8" s="87" t="s">
        <v>491</v>
      </c>
      <c r="D8" s="88" t="s">
        <v>48</v>
      </c>
      <c r="E8" s="89"/>
      <c r="F8" s="89">
        <v>0.1</v>
      </c>
      <c r="G8" s="89">
        <f t="shared" si="0"/>
        <v>0</v>
      </c>
    </row>
    <row r="9" s="80" customFormat="1" spans="1:7">
      <c r="A9" s="87"/>
      <c r="B9" s="87"/>
      <c r="C9" s="87" t="s">
        <v>492</v>
      </c>
      <c r="D9" s="88" t="s">
        <v>48</v>
      </c>
      <c r="E9" s="89"/>
      <c r="F9" s="89">
        <v>0.1</v>
      </c>
      <c r="G9" s="89">
        <f t="shared" si="0"/>
        <v>0</v>
      </c>
    </row>
    <row r="10" s="80" customFormat="1" spans="1:7">
      <c r="A10" s="87"/>
      <c r="B10" s="87"/>
      <c r="C10" s="87" t="s">
        <v>493</v>
      </c>
      <c r="D10" s="88" t="s">
        <v>48</v>
      </c>
      <c r="E10" s="89"/>
      <c r="F10" s="89">
        <v>0.1</v>
      </c>
      <c r="G10" s="89">
        <f t="shared" si="0"/>
        <v>0</v>
      </c>
    </row>
    <row r="11" s="80" customFormat="1" spans="1:7">
      <c r="A11" s="87"/>
      <c r="B11" s="87"/>
      <c r="C11" s="87" t="s">
        <v>494</v>
      </c>
      <c r="D11" s="88" t="s">
        <v>48</v>
      </c>
      <c r="E11" s="89"/>
      <c r="F11" s="89">
        <v>0.1</v>
      </c>
      <c r="G11" s="89">
        <f t="shared" si="0"/>
        <v>0</v>
      </c>
    </row>
    <row r="12" s="80" customFormat="1" spans="1:7">
      <c r="A12" s="87"/>
      <c r="B12" s="87"/>
      <c r="C12" s="87" t="s">
        <v>495</v>
      </c>
      <c r="D12" s="88" t="s">
        <v>48</v>
      </c>
      <c r="E12" s="89"/>
      <c r="F12" s="89">
        <v>0.1</v>
      </c>
      <c r="G12" s="89">
        <f t="shared" si="0"/>
        <v>0</v>
      </c>
    </row>
    <row r="13" s="80" customFormat="1" spans="1:7">
      <c r="A13" s="87"/>
      <c r="B13" s="87"/>
      <c r="C13" s="87" t="s">
        <v>496</v>
      </c>
      <c r="D13" s="88" t="s">
        <v>48</v>
      </c>
      <c r="E13" s="89"/>
      <c r="F13" s="89">
        <v>0.1</v>
      </c>
      <c r="G13" s="89">
        <f t="shared" si="0"/>
        <v>0</v>
      </c>
    </row>
    <row r="14" s="80" customFormat="1" spans="1:7">
      <c r="A14" s="87"/>
      <c r="B14" s="87"/>
      <c r="C14" s="87" t="s">
        <v>497</v>
      </c>
      <c r="D14" s="88" t="s">
        <v>48</v>
      </c>
      <c r="E14" s="89"/>
      <c r="F14" s="89">
        <v>0.1</v>
      </c>
      <c r="G14" s="89">
        <f t="shared" si="0"/>
        <v>0</v>
      </c>
    </row>
    <row r="15" s="80" customFormat="1" spans="1:7">
      <c r="A15" s="87"/>
      <c r="B15" s="87"/>
      <c r="C15" s="87" t="s">
        <v>498</v>
      </c>
      <c r="D15" s="88" t="s">
        <v>48</v>
      </c>
      <c r="E15" s="89"/>
      <c r="F15" s="89">
        <v>0.1</v>
      </c>
      <c r="G15" s="89">
        <f t="shared" si="0"/>
        <v>0</v>
      </c>
    </row>
    <row r="16" s="80" customFormat="1" spans="1:7">
      <c r="A16" s="87"/>
      <c r="B16" s="87"/>
      <c r="C16" s="87" t="s">
        <v>499</v>
      </c>
      <c r="D16" s="88" t="s">
        <v>48</v>
      </c>
      <c r="E16" s="89"/>
      <c r="F16" s="89">
        <v>0.1</v>
      </c>
      <c r="G16" s="89">
        <f t="shared" si="0"/>
        <v>0</v>
      </c>
    </row>
    <row r="17" s="80" customFormat="1" spans="1:7">
      <c r="A17" s="87"/>
      <c r="B17" s="87"/>
      <c r="C17" s="87" t="s">
        <v>500</v>
      </c>
      <c r="D17" s="88" t="s">
        <v>48</v>
      </c>
      <c r="E17" s="89"/>
      <c r="F17" s="89">
        <v>0.2</v>
      </c>
      <c r="G17" s="89">
        <f t="shared" si="0"/>
        <v>0</v>
      </c>
    </row>
    <row r="18" s="80" customFormat="1" spans="1:7">
      <c r="A18" s="87"/>
      <c r="B18" s="87"/>
      <c r="C18" s="87" t="s">
        <v>501</v>
      </c>
      <c r="D18" s="88" t="s">
        <v>48</v>
      </c>
      <c r="E18" s="89"/>
      <c r="F18" s="89">
        <v>0.1</v>
      </c>
      <c r="G18" s="89">
        <f t="shared" si="0"/>
        <v>0</v>
      </c>
    </row>
    <row r="19" s="80" customFormat="1" spans="1:7">
      <c r="A19" s="87"/>
      <c r="B19" s="87"/>
      <c r="C19" s="87" t="s">
        <v>502</v>
      </c>
      <c r="D19" s="88" t="s">
        <v>48</v>
      </c>
      <c r="E19" s="89"/>
      <c r="F19" s="89">
        <v>0.1</v>
      </c>
      <c r="G19" s="89">
        <f t="shared" si="0"/>
        <v>0</v>
      </c>
    </row>
    <row r="20" s="80" customFormat="1" spans="1:7">
      <c r="A20" s="87"/>
      <c r="B20" s="87"/>
      <c r="C20" s="87" t="s">
        <v>503</v>
      </c>
      <c r="D20" s="88" t="s">
        <v>48</v>
      </c>
      <c r="E20" s="89"/>
      <c r="F20" s="89">
        <v>0.1</v>
      </c>
      <c r="G20" s="89">
        <f t="shared" si="0"/>
        <v>0</v>
      </c>
    </row>
    <row r="21" s="80" customFormat="1" spans="1:7">
      <c r="A21" s="87"/>
      <c r="B21" s="87"/>
      <c r="C21" s="87" t="s">
        <v>504</v>
      </c>
      <c r="D21" s="88" t="s">
        <v>48</v>
      </c>
      <c r="E21" s="89"/>
      <c r="F21" s="89">
        <v>1</v>
      </c>
      <c r="G21" s="89">
        <f t="shared" si="0"/>
        <v>0</v>
      </c>
    </row>
    <row r="22" s="80" customFormat="1" spans="1:7">
      <c r="A22" s="87">
        <v>1.2</v>
      </c>
      <c r="B22" s="87" t="s">
        <v>505</v>
      </c>
      <c r="C22" s="87" t="s">
        <v>506</v>
      </c>
      <c r="D22" s="88" t="s">
        <v>48</v>
      </c>
      <c r="E22" s="89"/>
      <c r="F22" s="89">
        <v>0.1</v>
      </c>
      <c r="G22" s="89">
        <f t="shared" si="0"/>
        <v>0</v>
      </c>
    </row>
    <row r="23" s="80" customFormat="1" spans="1:7">
      <c r="A23" s="87"/>
      <c r="B23" s="87"/>
      <c r="C23" s="87" t="s">
        <v>507</v>
      </c>
      <c r="D23" s="88" t="s">
        <v>48</v>
      </c>
      <c r="E23" s="89"/>
      <c r="F23" s="89">
        <v>0.1</v>
      </c>
      <c r="G23" s="89">
        <f t="shared" si="0"/>
        <v>0</v>
      </c>
    </row>
    <row r="24" s="80" customFormat="1" spans="1:7">
      <c r="A24" s="87"/>
      <c r="B24" s="87"/>
      <c r="C24" s="87" t="s">
        <v>508</v>
      </c>
      <c r="D24" s="88" t="s">
        <v>48</v>
      </c>
      <c r="E24" s="89"/>
      <c r="F24" s="89">
        <v>0.1</v>
      </c>
      <c r="G24" s="89">
        <f t="shared" si="0"/>
        <v>0</v>
      </c>
    </row>
    <row r="25" s="80" customFormat="1" spans="1:7">
      <c r="A25" s="87"/>
      <c r="B25" s="87"/>
      <c r="C25" s="87" t="s">
        <v>509</v>
      </c>
      <c r="D25" s="88" t="s">
        <v>48</v>
      </c>
      <c r="E25" s="89"/>
      <c r="F25" s="89">
        <v>0.1</v>
      </c>
      <c r="G25" s="89">
        <f t="shared" si="0"/>
        <v>0</v>
      </c>
    </row>
    <row r="26" s="80" customFormat="1" spans="1:7">
      <c r="A26" s="87"/>
      <c r="B26" s="87"/>
      <c r="C26" s="87" t="s">
        <v>510</v>
      </c>
      <c r="D26" s="88" t="s">
        <v>48</v>
      </c>
      <c r="E26" s="89"/>
      <c r="F26" s="89">
        <v>0.1</v>
      </c>
      <c r="G26" s="89">
        <f t="shared" si="0"/>
        <v>0</v>
      </c>
    </row>
    <row r="27" s="80" customFormat="1" spans="1:7">
      <c r="A27" s="87"/>
      <c r="B27" s="87"/>
      <c r="C27" s="87" t="s">
        <v>511</v>
      </c>
      <c r="D27" s="88" t="s">
        <v>48</v>
      </c>
      <c r="E27" s="89"/>
      <c r="F27" s="89">
        <v>0.1</v>
      </c>
      <c r="G27" s="89">
        <f t="shared" si="0"/>
        <v>0</v>
      </c>
    </row>
    <row r="28" s="80" customFormat="1" spans="1:7">
      <c r="A28" s="87"/>
      <c r="B28" s="87"/>
      <c r="C28" s="87" t="s">
        <v>512</v>
      </c>
      <c r="D28" s="88" t="s">
        <v>48</v>
      </c>
      <c r="E28" s="89"/>
      <c r="F28" s="89">
        <v>1.5</v>
      </c>
      <c r="G28" s="89">
        <f t="shared" si="0"/>
        <v>0</v>
      </c>
    </row>
    <row r="29" s="80" customFormat="1" spans="1:7">
      <c r="A29" s="87"/>
      <c r="B29" s="87"/>
      <c r="C29" s="87" t="s">
        <v>513</v>
      </c>
      <c r="D29" s="88" t="s">
        <v>48</v>
      </c>
      <c r="E29" s="89"/>
      <c r="F29" s="89">
        <v>1.5</v>
      </c>
      <c r="G29" s="89">
        <f t="shared" si="0"/>
        <v>0</v>
      </c>
    </row>
    <row r="30" s="80" customFormat="1" spans="1:7">
      <c r="A30" s="87"/>
      <c r="B30" s="87"/>
      <c r="C30" s="87" t="s">
        <v>514</v>
      </c>
      <c r="D30" s="88" t="s">
        <v>48</v>
      </c>
      <c r="E30" s="89"/>
      <c r="F30" s="89">
        <v>1.5</v>
      </c>
      <c r="G30" s="89">
        <f t="shared" si="0"/>
        <v>0</v>
      </c>
    </row>
    <row r="31" s="80" customFormat="1" spans="1:7">
      <c r="A31" s="87"/>
      <c r="B31" s="87"/>
      <c r="C31" s="87" t="s">
        <v>515</v>
      </c>
      <c r="D31" s="88" t="s">
        <v>48</v>
      </c>
      <c r="E31" s="89"/>
      <c r="F31" s="89">
        <v>1</v>
      </c>
      <c r="G31" s="89">
        <f t="shared" si="0"/>
        <v>0</v>
      </c>
    </row>
    <row r="32" s="80" customFormat="1" spans="1:7">
      <c r="A32" s="87"/>
      <c r="B32" s="87"/>
      <c r="C32" s="87" t="s">
        <v>516</v>
      </c>
      <c r="D32" s="88" t="s">
        <v>48</v>
      </c>
      <c r="E32" s="89"/>
      <c r="F32" s="89">
        <v>1.5</v>
      </c>
      <c r="G32" s="89">
        <f t="shared" si="0"/>
        <v>0</v>
      </c>
    </row>
    <row r="33" s="80" customFormat="1" spans="1:7">
      <c r="A33" s="87"/>
      <c r="B33" s="87"/>
      <c r="C33" s="87" t="s">
        <v>515</v>
      </c>
      <c r="D33" s="88" t="s">
        <v>48</v>
      </c>
      <c r="E33" s="89"/>
      <c r="F33" s="89">
        <v>1.5</v>
      </c>
      <c r="G33" s="89">
        <f t="shared" si="0"/>
        <v>0</v>
      </c>
    </row>
    <row r="34" s="80" customFormat="1" spans="1:7">
      <c r="A34" s="87"/>
      <c r="B34" s="87"/>
      <c r="C34" s="87" t="s">
        <v>517</v>
      </c>
      <c r="D34" s="88" t="s">
        <v>48</v>
      </c>
      <c r="E34" s="89"/>
      <c r="F34" s="89">
        <v>0.1</v>
      </c>
      <c r="G34" s="89">
        <f t="shared" si="0"/>
        <v>0</v>
      </c>
    </row>
    <row r="35" s="80" customFormat="1" spans="1:7">
      <c r="A35" s="87">
        <v>1.3</v>
      </c>
      <c r="B35" s="87" t="s">
        <v>518</v>
      </c>
      <c r="C35" s="87" t="s">
        <v>519</v>
      </c>
      <c r="D35" s="88" t="s">
        <v>48</v>
      </c>
      <c r="E35" s="89"/>
      <c r="F35" s="89">
        <v>0.1</v>
      </c>
      <c r="G35" s="89">
        <f t="shared" si="0"/>
        <v>0</v>
      </c>
    </row>
    <row r="36" s="80" customFormat="1" spans="1:7">
      <c r="A36" s="87"/>
      <c r="B36" s="87"/>
      <c r="C36" s="87" t="s">
        <v>520</v>
      </c>
      <c r="D36" s="88" t="s">
        <v>48</v>
      </c>
      <c r="E36" s="89"/>
      <c r="F36" s="89">
        <v>0.5</v>
      </c>
      <c r="G36" s="89">
        <f t="shared" ref="G36:G58" si="1">F36*E36</f>
        <v>0</v>
      </c>
    </row>
    <row r="37" s="80" customFormat="1" spans="1:7">
      <c r="A37" s="87"/>
      <c r="B37" s="87"/>
      <c r="C37" s="87" t="s">
        <v>179</v>
      </c>
      <c r="D37" s="88" t="s">
        <v>48</v>
      </c>
      <c r="E37" s="89"/>
      <c r="F37" s="89">
        <v>0.5</v>
      </c>
      <c r="G37" s="89">
        <f t="shared" si="1"/>
        <v>0</v>
      </c>
    </row>
    <row r="38" s="80" customFormat="1" spans="1:7">
      <c r="A38" s="87"/>
      <c r="B38" s="87"/>
      <c r="C38" s="87" t="s">
        <v>521</v>
      </c>
      <c r="D38" s="88" t="s">
        <v>48</v>
      </c>
      <c r="E38" s="89"/>
      <c r="F38" s="89">
        <v>0.5</v>
      </c>
      <c r="G38" s="89">
        <f t="shared" si="1"/>
        <v>0</v>
      </c>
    </row>
    <row r="39" s="80" customFormat="1" spans="1:7">
      <c r="A39" s="87"/>
      <c r="B39" s="87"/>
      <c r="C39" s="87" t="s">
        <v>518</v>
      </c>
      <c r="D39" s="88" t="s">
        <v>48</v>
      </c>
      <c r="E39" s="89"/>
      <c r="F39" s="89">
        <v>0.5</v>
      </c>
      <c r="G39" s="89">
        <f t="shared" si="1"/>
        <v>0</v>
      </c>
    </row>
    <row r="40" s="80" customFormat="1" spans="1:7">
      <c r="A40" s="87"/>
      <c r="B40" s="87"/>
      <c r="C40" s="87" t="s">
        <v>522</v>
      </c>
      <c r="D40" s="88" t="s">
        <v>48</v>
      </c>
      <c r="E40" s="89"/>
      <c r="F40" s="89">
        <v>0.5</v>
      </c>
      <c r="G40" s="89">
        <f t="shared" si="1"/>
        <v>0</v>
      </c>
    </row>
    <row r="41" s="80" customFormat="1" spans="1:7">
      <c r="A41" s="87"/>
      <c r="B41" s="87"/>
      <c r="C41" s="87" t="s">
        <v>523</v>
      </c>
      <c r="D41" s="88" t="s">
        <v>48</v>
      </c>
      <c r="E41" s="89"/>
      <c r="F41" s="89">
        <v>0.1</v>
      </c>
      <c r="G41" s="89">
        <f t="shared" si="1"/>
        <v>0</v>
      </c>
    </row>
    <row r="42" s="80" customFormat="1" spans="1:7">
      <c r="A42" s="87">
        <v>1.4</v>
      </c>
      <c r="B42" s="87" t="s">
        <v>524</v>
      </c>
      <c r="C42" s="87" t="s">
        <v>525</v>
      </c>
      <c r="D42" s="88" t="s">
        <v>48</v>
      </c>
      <c r="E42" s="89"/>
      <c r="F42" s="89">
        <v>0.5</v>
      </c>
      <c r="G42" s="89">
        <f t="shared" si="1"/>
        <v>0</v>
      </c>
    </row>
    <row r="43" s="80" customFormat="1" spans="1:7">
      <c r="A43" s="87"/>
      <c r="B43" s="87"/>
      <c r="C43" s="87" t="s">
        <v>526</v>
      </c>
      <c r="D43" s="88" t="s">
        <v>48</v>
      </c>
      <c r="E43" s="89"/>
      <c r="F43" s="89">
        <v>0.5</v>
      </c>
      <c r="G43" s="89">
        <f t="shared" si="1"/>
        <v>0</v>
      </c>
    </row>
    <row r="44" s="80" customFormat="1" spans="1:7">
      <c r="A44" s="87"/>
      <c r="B44" s="87"/>
      <c r="C44" s="87" t="s">
        <v>527</v>
      </c>
      <c r="D44" s="88" t="s">
        <v>48</v>
      </c>
      <c r="E44" s="89"/>
      <c r="F44" s="89">
        <v>0.5</v>
      </c>
      <c r="G44" s="89">
        <f t="shared" si="1"/>
        <v>0</v>
      </c>
    </row>
    <row r="45" s="80" customFormat="1" spans="1:7">
      <c r="A45" s="87"/>
      <c r="B45" s="87"/>
      <c r="C45" s="87" t="s">
        <v>528</v>
      </c>
      <c r="D45" s="88" t="s">
        <v>48</v>
      </c>
      <c r="E45" s="89"/>
      <c r="F45" s="89">
        <v>0.5</v>
      </c>
      <c r="G45" s="89">
        <f t="shared" si="1"/>
        <v>0</v>
      </c>
    </row>
    <row r="46" s="80" customFormat="1" spans="1:7">
      <c r="A46" s="87"/>
      <c r="B46" s="87"/>
      <c r="C46" s="87" t="s">
        <v>529</v>
      </c>
      <c r="D46" s="88" t="s">
        <v>48</v>
      </c>
      <c r="E46" s="89"/>
      <c r="F46" s="89">
        <v>0.5</v>
      </c>
      <c r="G46" s="89">
        <f t="shared" si="1"/>
        <v>0</v>
      </c>
    </row>
    <row r="47" s="80" customFormat="1" spans="1:7">
      <c r="A47" s="87"/>
      <c r="B47" s="87"/>
      <c r="C47" s="87" t="s">
        <v>530</v>
      </c>
      <c r="D47" s="88" t="s">
        <v>48</v>
      </c>
      <c r="E47" s="89"/>
      <c r="F47" s="89">
        <v>0.5</v>
      </c>
      <c r="G47" s="89">
        <f t="shared" si="1"/>
        <v>0</v>
      </c>
    </row>
    <row r="48" s="80" customFormat="1" spans="1:7">
      <c r="A48" s="87"/>
      <c r="B48" s="87"/>
      <c r="C48" s="87" t="s">
        <v>531</v>
      </c>
      <c r="D48" s="88" t="s">
        <v>48</v>
      </c>
      <c r="E48" s="89"/>
      <c r="F48" s="89">
        <v>0.5</v>
      </c>
      <c r="G48" s="89">
        <f t="shared" si="1"/>
        <v>0</v>
      </c>
    </row>
    <row r="49" s="80" customFormat="1" spans="1:7">
      <c r="A49" s="87"/>
      <c r="B49" s="87"/>
      <c r="C49" s="87" t="s">
        <v>532</v>
      </c>
      <c r="D49" s="88" t="s">
        <v>48</v>
      </c>
      <c r="E49" s="89"/>
      <c r="F49" s="89">
        <v>0.5</v>
      </c>
      <c r="G49" s="89">
        <f t="shared" si="1"/>
        <v>0</v>
      </c>
    </row>
    <row r="50" s="80" customFormat="1" spans="1:7">
      <c r="A50" s="87">
        <v>1.5</v>
      </c>
      <c r="B50" s="87" t="s">
        <v>533</v>
      </c>
      <c r="C50" s="88" t="s">
        <v>500</v>
      </c>
      <c r="D50" s="88" t="s">
        <v>48</v>
      </c>
      <c r="E50" s="89"/>
      <c r="F50" s="89">
        <v>0.5</v>
      </c>
      <c r="G50" s="89">
        <f t="shared" si="1"/>
        <v>0</v>
      </c>
    </row>
    <row r="51" s="80" customFormat="1" spans="1:7">
      <c r="A51" s="87"/>
      <c r="B51" s="87"/>
      <c r="C51" s="88" t="s">
        <v>534</v>
      </c>
      <c r="D51" s="88" t="s">
        <v>48</v>
      </c>
      <c r="E51" s="89"/>
      <c r="F51" s="89">
        <v>0.5</v>
      </c>
      <c r="G51" s="89">
        <f t="shared" si="1"/>
        <v>0</v>
      </c>
    </row>
    <row r="52" s="80" customFormat="1" spans="1:7">
      <c r="A52" s="87"/>
      <c r="B52" s="87"/>
      <c r="C52" s="88" t="s">
        <v>535</v>
      </c>
      <c r="D52" s="88" t="s">
        <v>48</v>
      </c>
      <c r="E52" s="89"/>
      <c r="F52" s="89">
        <v>0.5</v>
      </c>
      <c r="G52" s="89">
        <f t="shared" si="1"/>
        <v>0</v>
      </c>
    </row>
    <row r="53" s="80" customFormat="1" spans="1:7">
      <c r="A53" s="87"/>
      <c r="B53" s="87"/>
      <c r="C53" s="88" t="s">
        <v>243</v>
      </c>
      <c r="D53" s="88" t="s">
        <v>48</v>
      </c>
      <c r="E53" s="89"/>
      <c r="F53" s="89">
        <v>0.5</v>
      </c>
      <c r="G53" s="89">
        <f t="shared" si="1"/>
        <v>0</v>
      </c>
    </row>
    <row r="54" s="80" customFormat="1" spans="1:7">
      <c r="A54" s="87"/>
      <c r="B54" s="87"/>
      <c r="C54" s="88" t="s">
        <v>536</v>
      </c>
      <c r="D54" s="88" t="s">
        <v>48</v>
      </c>
      <c r="E54" s="89"/>
      <c r="F54" s="89">
        <v>0.5</v>
      </c>
      <c r="G54" s="89">
        <f t="shared" si="1"/>
        <v>0</v>
      </c>
    </row>
    <row r="55" s="81" customFormat="1" spans="1:7">
      <c r="A55" s="87"/>
      <c r="B55" s="87"/>
      <c r="C55" s="88" t="s">
        <v>245</v>
      </c>
      <c r="D55" s="88" t="s">
        <v>48</v>
      </c>
      <c r="E55" s="89"/>
      <c r="F55" s="89">
        <v>0.5</v>
      </c>
      <c r="G55" s="89">
        <f t="shared" si="1"/>
        <v>0</v>
      </c>
    </row>
    <row r="56" s="80" customFormat="1" spans="1:7">
      <c r="A56" s="87"/>
      <c r="B56" s="87"/>
      <c r="C56" s="88" t="s">
        <v>258</v>
      </c>
      <c r="D56" s="88" t="s">
        <v>48</v>
      </c>
      <c r="E56" s="89"/>
      <c r="F56" s="89">
        <v>0.5</v>
      </c>
      <c r="G56" s="89">
        <f t="shared" si="1"/>
        <v>0</v>
      </c>
    </row>
    <row r="57" s="80" customFormat="1" spans="1:7">
      <c r="A57" s="87"/>
      <c r="B57" s="87"/>
      <c r="C57" s="88" t="s">
        <v>537</v>
      </c>
      <c r="D57" s="88" t="s">
        <v>48</v>
      </c>
      <c r="E57" s="89"/>
      <c r="F57" s="89">
        <v>0.5</v>
      </c>
      <c r="G57" s="89">
        <f t="shared" si="1"/>
        <v>0</v>
      </c>
    </row>
    <row r="58" s="80" customFormat="1" spans="1:7">
      <c r="A58" s="87"/>
      <c r="B58" s="87"/>
      <c r="C58" s="88" t="s">
        <v>538</v>
      </c>
      <c r="D58" s="88" t="s">
        <v>48</v>
      </c>
      <c r="E58" s="89"/>
      <c r="F58" s="89">
        <v>3</v>
      </c>
      <c r="G58" s="89">
        <f t="shared" si="1"/>
        <v>0</v>
      </c>
    </row>
    <row r="59" s="82" customFormat="1" spans="1:7">
      <c r="A59" s="16"/>
      <c r="B59" s="18" t="s">
        <v>311</v>
      </c>
      <c r="C59" s="19"/>
      <c r="D59" s="46"/>
      <c r="E59" s="25"/>
      <c r="F59" s="25"/>
      <c r="G59" s="25">
        <f>SUM(G4:G58)</f>
        <v>0</v>
      </c>
    </row>
    <row r="60" s="80" customFormat="1" spans="1:7">
      <c r="A60" s="87">
        <v>2</v>
      </c>
      <c r="B60" s="86" t="s">
        <v>539</v>
      </c>
      <c r="C60" s="86"/>
      <c r="D60" s="86"/>
      <c r="E60" s="86"/>
      <c r="F60" s="86"/>
      <c r="G60" s="86"/>
    </row>
    <row r="61" s="80" customFormat="1" spans="1:7">
      <c r="A61" s="87">
        <v>2.1</v>
      </c>
      <c r="B61" s="88" t="s">
        <v>326</v>
      </c>
      <c r="C61" s="88" t="s">
        <v>326</v>
      </c>
      <c r="D61" s="88" t="s">
        <v>48</v>
      </c>
      <c r="E61" s="89"/>
      <c r="F61" s="89">
        <v>4</v>
      </c>
      <c r="G61" s="89">
        <f t="shared" ref="G61:G75" si="2">F61*E61</f>
        <v>0</v>
      </c>
    </row>
    <row r="62" s="80" customFormat="1" spans="1:7">
      <c r="A62" s="87">
        <v>2.2</v>
      </c>
      <c r="B62" s="90" t="s">
        <v>540</v>
      </c>
      <c r="C62" s="88" t="s">
        <v>541</v>
      </c>
      <c r="D62" s="88" t="s">
        <v>48</v>
      </c>
      <c r="E62" s="89"/>
      <c r="F62" s="89">
        <v>1</v>
      </c>
      <c r="G62" s="89">
        <f t="shared" si="2"/>
        <v>0</v>
      </c>
    </row>
    <row r="63" s="80" customFormat="1" spans="1:7">
      <c r="A63" s="87"/>
      <c r="B63" s="90"/>
      <c r="C63" s="88" t="s">
        <v>518</v>
      </c>
      <c r="D63" s="88" t="s">
        <v>48</v>
      </c>
      <c r="E63" s="89"/>
      <c r="F63" s="89">
        <v>0.5</v>
      </c>
      <c r="G63" s="89">
        <f t="shared" si="2"/>
        <v>0</v>
      </c>
    </row>
    <row r="64" s="80" customFormat="1" spans="1:7">
      <c r="A64" s="87"/>
      <c r="B64" s="90"/>
      <c r="C64" s="88" t="s">
        <v>524</v>
      </c>
      <c r="D64" s="88" t="s">
        <v>48</v>
      </c>
      <c r="E64" s="89"/>
      <c r="F64" s="89">
        <v>1.5</v>
      </c>
      <c r="G64" s="89">
        <f t="shared" si="2"/>
        <v>0</v>
      </c>
    </row>
    <row r="65" s="80" customFormat="1" spans="1:7">
      <c r="A65" s="87">
        <v>2.3</v>
      </c>
      <c r="B65" s="88" t="s">
        <v>542</v>
      </c>
      <c r="C65" s="88" t="s">
        <v>543</v>
      </c>
      <c r="D65" s="88" t="s">
        <v>48</v>
      </c>
      <c r="E65" s="89"/>
      <c r="F65" s="89">
        <v>0.5</v>
      </c>
      <c r="G65" s="89">
        <f t="shared" si="2"/>
        <v>0</v>
      </c>
    </row>
    <row r="66" s="80" customFormat="1" spans="1:7">
      <c r="A66" s="87"/>
      <c r="B66" s="88"/>
      <c r="C66" s="88" t="s">
        <v>534</v>
      </c>
      <c r="D66" s="88" t="s">
        <v>48</v>
      </c>
      <c r="E66" s="89"/>
      <c r="F66" s="89">
        <v>0.5</v>
      </c>
      <c r="G66" s="89">
        <f t="shared" si="2"/>
        <v>0</v>
      </c>
    </row>
    <row r="67" s="80" customFormat="1" spans="1:7">
      <c r="A67" s="87"/>
      <c r="B67" s="88"/>
      <c r="C67" s="88" t="s">
        <v>535</v>
      </c>
      <c r="D67" s="88" t="s">
        <v>48</v>
      </c>
      <c r="E67" s="89"/>
      <c r="F67" s="89">
        <v>0.5</v>
      </c>
      <c r="G67" s="89">
        <f t="shared" si="2"/>
        <v>0</v>
      </c>
    </row>
    <row r="68" s="80" customFormat="1" spans="1:7">
      <c r="A68" s="87"/>
      <c r="B68" s="88"/>
      <c r="C68" s="88" t="s">
        <v>243</v>
      </c>
      <c r="D68" s="88" t="s">
        <v>48</v>
      </c>
      <c r="E68" s="89"/>
      <c r="F68" s="89">
        <v>0.5</v>
      </c>
      <c r="G68" s="89">
        <f t="shared" si="2"/>
        <v>0</v>
      </c>
    </row>
    <row r="69" s="80" customFormat="1" spans="1:7">
      <c r="A69" s="87"/>
      <c r="B69" s="88"/>
      <c r="C69" s="88" t="s">
        <v>536</v>
      </c>
      <c r="D69" s="88" t="s">
        <v>48</v>
      </c>
      <c r="E69" s="89"/>
      <c r="F69" s="89">
        <v>0.5</v>
      </c>
      <c r="G69" s="89">
        <f t="shared" si="2"/>
        <v>0</v>
      </c>
    </row>
    <row r="70" s="81" customFormat="1" spans="1:7">
      <c r="A70" s="87"/>
      <c r="B70" s="88"/>
      <c r="C70" s="88" t="s">
        <v>245</v>
      </c>
      <c r="D70" s="88" t="s">
        <v>48</v>
      </c>
      <c r="E70" s="89"/>
      <c r="F70" s="89">
        <v>0.5</v>
      </c>
      <c r="G70" s="89">
        <f t="shared" si="2"/>
        <v>0</v>
      </c>
    </row>
    <row r="71" s="80" customFormat="1" spans="1:7">
      <c r="A71" s="87"/>
      <c r="B71" s="88"/>
      <c r="C71" s="88" t="s">
        <v>258</v>
      </c>
      <c r="D71" s="88" t="s">
        <v>48</v>
      </c>
      <c r="E71" s="89"/>
      <c r="F71" s="89">
        <v>0.5</v>
      </c>
      <c r="G71" s="89">
        <f t="shared" si="2"/>
        <v>0</v>
      </c>
    </row>
    <row r="72" s="80" customFormat="1" spans="1:7">
      <c r="A72" s="87"/>
      <c r="B72" s="88"/>
      <c r="C72" s="88" t="s">
        <v>537</v>
      </c>
      <c r="D72" s="88" t="s">
        <v>48</v>
      </c>
      <c r="E72" s="89"/>
      <c r="F72" s="89">
        <v>0.5</v>
      </c>
      <c r="G72" s="89">
        <f t="shared" si="2"/>
        <v>0</v>
      </c>
    </row>
    <row r="73" s="80" customFormat="1" spans="1:7">
      <c r="A73" s="87"/>
      <c r="B73" s="88"/>
      <c r="C73" s="88" t="s">
        <v>327</v>
      </c>
      <c r="D73" s="88" t="s">
        <v>48</v>
      </c>
      <c r="E73" s="89"/>
      <c r="F73" s="89">
        <v>3</v>
      </c>
      <c r="G73" s="89">
        <f t="shared" si="2"/>
        <v>0</v>
      </c>
    </row>
    <row r="74" s="80" customFormat="1" spans="1:7">
      <c r="A74" s="87"/>
      <c r="B74" s="88"/>
      <c r="C74" s="88" t="s">
        <v>544</v>
      </c>
      <c r="D74" s="88" t="s">
        <v>48</v>
      </c>
      <c r="E74" s="89"/>
      <c r="F74" s="89">
        <v>2</v>
      </c>
      <c r="G74" s="89">
        <f t="shared" si="2"/>
        <v>0</v>
      </c>
    </row>
    <row r="75" s="80" customFormat="1" spans="1:7">
      <c r="A75" s="87"/>
      <c r="B75" s="88"/>
      <c r="C75" s="88" t="s">
        <v>545</v>
      </c>
      <c r="D75" s="88" t="s">
        <v>48</v>
      </c>
      <c r="E75" s="89"/>
      <c r="F75" s="89">
        <v>2</v>
      </c>
      <c r="G75" s="89">
        <f t="shared" si="2"/>
        <v>0</v>
      </c>
    </row>
    <row r="76" s="82" customFormat="1" spans="1:7">
      <c r="A76" s="16"/>
      <c r="B76" s="13" t="s">
        <v>445</v>
      </c>
      <c r="C76" s="19"/>
      <c r="D76" s="46"/>
      <c r="E76" s="25"/>
      <c r="F76" s="25"/>
      <c r="G76" s="25">
        <f>SUM(G61:G75)</f>
        <v>0</v>
      </c>
    </row>
    <row r="77" ht="14.25" spans="1:7">
      <c r="A77" s="23"/>
      <c r="B77" s="24" t="s">
        <v>38</v>
      </c>
      <c r="C77" s="23"/>
      <c r="D77" s="23"/>
      <c r="E77" s="25"/>
      <c r="F77" s="64"/>
      <c r="G77" s="26">
        <f>SUM(G76,G59)</f>
        <v>0</v>
      </c>
    </row>
  </sheetData>
  <mergeCells count="17">
    <mergeCell ref="A1:G1"/>
    <mergeCell ref="B3:G3"/>
    <mergeCell ref="B60:G60"/>
    <mergeCell ref="A4:A21"/>
    <mergeCell ref="A22:A34"/>
    <mergeCell ref="A35:A41"/>
    <mergeCell ref="A42:A49"/>
    <mergeCell ref="A50:A58"/>
    <mergeCell ref="A62:A64"/>
    <mergeCell ref="A65:A75"/>
    <mergeCell ref="B4:B21"/>
    <mergeCell ref="B22:B34"/>
    <mergeCell ref="B35:B41"/>
    <mergeCell ref="B42:B49"/>
    <mergeCell ref="B50:B58"/>
    <mergeCell ref="B62:B64"/>
    <mergeCell ref="B65:B7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zoomScale="89" zoomScaleNormal="89" workbookViewId="0">
      <pane xSplit="2" ySplit="1" topLeftCell="C2" activePane="bottomRight" state="frozen"/>
      <selection/>
      <selection pane="topRight"/>
      <selection pane="bottomLeft"/>
      <selection pane="bottomRight" activeCell="B9" sqref="B9:B15"/>
    </sheetView>
  </sheetViews>
  <sheetFormatPr defaultColWidth="9" defaultRowHeight="20.25" outlineLevelCol="6"/>
  <cols>
    <col min="1" max="1" width="8.7" style="31" customWidth="1"/>
    <col min="2" max="2" width="36.7" style="71" customWidth="1"/>
    <col min="3" max="3" width="38.3777777777778" style="31" customWidth="1"/>
    <col min="4" max="4" width="15.9111111111111" style="31" customWidth="1"/>
    <col min="5" max="5" width="14.4111111111111" style="72" customWidth="1"/>
    <col min="6" max="7" width="15.7" style="72" customWidth="1"/>
    <col min="8" max="16384" width="9" style="31"/>
  </cols>
  <sheetData>
    <row r="1" ht="25.5" spans="1:7">
      <c r="A1" s="73" t="s">
        <v>546</v>
      </c>
      <c r="B1" s="73"/>
      <c r="C1" s="73"/>
      <c r="D1" s="73"/>
      <c r="E1" s="73"/>
      <c r="F1" s="73"/>
      <c r="G1" s="73"/>
    </row>
    <row r="2" ht="28.5" spans="1:7">
      <c r="A2" s="74" t="s">
        <v>16</v>
      </c>
      <c r="B2" s="74" t="s">
        <v>40</v>
      </c>
      <c r="C2" s="74" t="s">
        <v>41</v>
      </c>
      <c r="D2" s="74" t="s">
        <v>42</v>
      </c>
      <c r="E2" s="74" t="s">
        <v>172</v>
      </c>
      <c r="F2" s="74" t="s">
        <v>44</v>
      </c>
      <c r="G2" s="74" t="s">
        <v>45</v>
      </c>
    </row>
    <row r="3" ht="14.25" spans="1:7">
      <c r="A3" s="75">
        <v>1</v>
      </c>
      <c r="B3" s="40" t="s">
        <v>547</v>
      </c>
      <c r="C3" s="68" t="s">
        <v>548</v>
      </c>
      <c r="D3" s="69" t="s">
        <v>48</v>
      </c>
      <c r="E3" s="68"/>
      <c r="F3" s="68">
        <v>4</v>
      </c>
      <c r="G3" s="68">
        <f t="shared" ref="G3:G15" si="0">F3*E3</f>
        <v>0</v>
      </c>
    </row>
    <row r="4" ht="14.25" spans="1:7">
      <c r="A4" s="76"/>
      <c r="B4" s="40"/>
      <c r="C4" s="68" t="s">
        <v>549</v>
      </c>
      <c r="D4" s="69" t="s">
        <v>48</v>
      </c>
      <c r="E4" s="68"/>
      <c r="F4" s="68">
        <v>4</v>
      </c>
      <c r="G4" s="68">
        <f t="shared" si="0"/>
        <v>0</v>
      </c>
    </row>
    <row r="5" ht="14.25" spans="1:7">
      <c r="A5" s="76"/>
      <c r="B5" s="40"/>
      <c r="C5" s="68" t="s">
        <v>550</v>
      </c>
      <c r="D5" s="69" t="s">
        <v>48</v>
      </c>
      <c r="E5" s="68"/>
      <c r="F5" s="68">
        <v>4</v>
      </c>
      <c r="G5" s="68">
        <f t="shared" si="0"/>
        <v>0</v>
      </c>
    </row>
    <row r="6" ht="14.25" spans="1:7">
      <c r="A6" s="76"/>
      <c r="B6" s="40"/>
      <c r="C6" s="68" t="s">
        <v>551</v>
      </c>
      <c r="D6" s="69" t="s">
        <v>48</v>
      </c>
      <c r="E6" s="68"/>
      <c r="F6" s="68">
        <v>4</v>
      </c>
      <c r="G6" s="68">
        <f t="shared" si="0"/>
        <v>0</v>
      </c>
    </row>
    <row r="7" ht="14.25" spans="1:7">
      <c r="A7" s="76"/>
      <c r="B7" s="40"/>
      <c r="C7" s="68" t="s">
        <v>552</v>
      </c>
      <c r="D7" s="69" t="s">
        <v>48</v>
      </c>
      <c r="E7" s="68"/>
      <c r="F7" s="68">
        <v>2.5</v>
      </c>
      <c r="G7" s="68">
        <f t="shared" si="0"/>
        <v>0</v>
      </c>
    </row>
    <row r="8" ht="14.25" spans="1:7">
      <c r="A8" s="77"/>
      <c r="B8" s="40"/>
      <c r="C8" s="68" t="s">
        <v>553</v>
      </c>
      <c r="D8" s="69" t="s">
        <v>48</v>
      </c>
      <c r="E8" s="68"/>
      <c r="F8" s="68">
        <v>3</v>
      </c>
      <c r="G8" s="68">
        <f t="shared" si="0"/>
        <v>0</v>
      </c>
    </row>
    <row r="9" ht="14.25" spans="1:7">
      <c r="A9" s="75">
        <v>2</v>
      </c>
      <c r="B9" s="40" t="s">
        <v>554</v>
      </c>
      <c r="C9" s="68" t="s">
        <v>555</v>
      </c>
      <c r="D9" s="69" t="s">
        <v>48</v>
      </c>
      <c r="E9" s="68"/>
      <c r="F9" s="68">
        <v>2</v>
      </c>
      <c r="G9" s="68">
        <f t="shared" si="0"/>
        <v>0</v>
      </c>
    </row>
    <row r="10" ht="14.25" spans="1:7">
      <c r="A10" s="76"/>
      <c r="B10" s="40"/>
      <c r="C10" s="68" t="s">
        <v>556</v>
      </c>
      <c r="D10" s="69" t="s">
        <v>48</v>
      </c>
      <c r="E10" s="68"/>
      <c r="F10" s="68">
        <v>3</v>
      </c>
      <c r="G10" s="68">
        <f t="shared" si="0"/>
        <v>0</v>
      </c>
    </row>
    <row r="11" ht="14.25" spans="1:7">
      <c r="A11" s="76"/>
      <c r="B11" s="40"/>
      <c r="C11" s="68" t="s">
        <v>557</v>
      </c>
      <c r="D11" s="69" t="s">
        <v>48</v>
      </c>
      <c r="E11" s="68"/>
      <c r="F11" s="68">
        <v>3</v>
      </c>
      <c r="G11" s="68">
        <f t="shared" si="0"/>
        <v>0</v>
      </c>
    </row>
    <row r="12" ht="14.25" spans="1:7">
      <c r="A12" s="76"/>
      <c r="B12" s="40"/>
      <c r="C12" s="68" t="s">
        <v>558</v>
      </c>
      <c r="D12" s="69" t="s">
        <v>48</v>
      </c>
      <c r="E12" s="68"/>
      <c r="F12" s="68">
        <v>2</v>
      </c>
      <c r="G12" s="68">
        <f t="shared" si="0"/>
        <v>0</v>
      </c>
    </row>
    <row r="13" ht="14.25" spans="1:7">
      <c r="A13" s="76"/>
      <c r="B13" s="40"/>
      <c r="C13" s="68" t="s">
        <v>559</v>
      </c>
      <c r="D13" s="69" t="s">
        <v>48</v>
      </c>
      <c r="E13" s="68"/>
      <c r="F13" s="68">
        <v>8</v>
      </c>
      <c r="G13" s="68">
        <f t="shared" si="0"/>
        <v>0</v>
      </c>
    </row>
    <row r="14" ht="14.25" spans="1:7">
      <c r="A14" s="76"/>
      <c r="B14" s="40"/>
      <c r="C14" s="69" t="s">
        <v>560</v>
      </c>
      <c r="D14" s="69" t="s">
        <v>48</v>
      </c>
      <c r="E14" s="68"/>
      <c r="F14" s="68">
        <v>2</v>
      </c>
      <c r="G14" s="68">
        <f t="shared" si="0"/>
        <v>0</v>
      </c>
    </row>
    <row r="15" ht="14.25" spans="1:7">
      <c r="A15" s="77"/>
      <c r="B15" s="40"/>
      <c r="C15" s="69" t="s">
        <v>561</v>
      </c>
      <c r="D15" s="69" t="s">
        <v>48</v>
      </c>
      <c r="E15" s="68"/>
      <c r="F15" s="68">
        <v>2</v>
      </c>
      <c r="G15" s="68">
        <f t="shared" si="0"/>
        <v>0</v>
      </c>
    </row>
    <row r="16" ht="14.25" spans="1:7">
      <c r="A16" s="23"/>
      <c r="B16" s="24" t="s">
        <v>38</v>
      </c>
      <c r="C16" s="23"/>
      <c r="D16" s="23"/>
      <c r="E16" s="46"/>
      <c r="F16" s="23"/>
      <c r="G16" s="78">
        <f>SUM(G3:G15)</f>
        <v>0</v>
      </c>
    </row>
  </sheetData>
  <mergeCells count="5">
    <mergeCell ref="A1:G1"/>
    <mergeCell ref="A3:A8"/>
    <mergeCell ref="A9:A15"/>
    <mergeCell ref="B3:B8"/>
    <mergeCell ref="B9:B1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22"/>
  <sheetViews>
    <sheetView zoomScale="75" zoomScaleNormal="75" topLeftCell="B1" workbookViewId="0">
      <selection activeCell="E13" sqref="E13"/>
    </sheetView>
  </sheetViews>
  <sheetFormatPr defaultColWidth="9" defaultRowHeight="20.25" outlineLevelCol="6"/>
  <cols>
    <col min="2" max="2" width="9" style="174"/>
    <col min="3" max="3" width="48.4444444444444" customWidth="1"/>
    <col min="4" max="4" width="20.8888888888889" customWidth="1"/>
    <col min="5" max="5" width="19.7777777777778" customWidth="1"/>
    <col min="6" max="6" width="19.1111111111111" customWidth="1"/>
    <col min="7" max="7" width="20.4444444444444" customWidth="1"/>
  </cols>
  <sheetData>
    <row r="2" ht="31.5" spans="3:7">
      <c r="C2" s="175" t="s">
        <v>15</v>
      </c>
      <c r="D2" s="175"/>
      <c r="E2" s="175"/>
      <c r="F2" s="175"/>
      <c r="G2" s="175"/>
    </row>
    <row r="3" ht="31.5" spans="3:7">
      <c r="C3" s="175"/>
      <c r="D3" s="175"/>
      <c r="E3" s="175"/>
      <c r="F3" s="175"/>
      <c r="G3" s="176" t="s">
        <v>1</v>
      </c>
    </row>
    <row r="4" s="173" customFormat="1" ht="45" spans="2:7">
      <c r="B4" s="177" t="s">
        <v>16</v>
      </c>
      <c r="C4" s="178" t="s">
        <v>17</v>
      </c>
      <c r="D4" s="178" t="s">
        <v>18</v>
      </c>
      <c r="E4" s="179" t="s">
        <v>19</v>
      </c>
      <c r="F4" s="178" t="s">
        <v>9</v>
      </c>
      <c r="G4" s="178" t="s">
        <v>20</v>
      </c>
    </row>
    <row r="5" s="120" customFormat="1" ht="23.25" spans="2:7">
      <c r="B5" s="180">
        <v>1</v>
      </c>
      <c r="C5" s="181" t="s">
        <v>21</v>
      </c>
      <c r="D5" s="182"/>
      <c r="E5" s="182"/>
      <c r="F5" s="182"/>
      <c r="G5" s="182"/>
    </row>
    <row r="6" s="120" customFormat="1" ht="23.25" spans="2:7">
      <c r="B6" s="180">
        <v>2</v>
      </c>
      <c r="C6" s="181" t="s">
        <v>22</v>
      </c>
      <c r="D6" s="182"/>
      <c r="E6" s="182"/>
      <c r="F6" s="182"/>
      <c r="G6" s="182"/>
    </row>
    <row r="7" s="120" customFormat="1" ht="23.25" spans="2:7">
      <c r="B7" s="180">
        <v>3</v>
      </c>
      <c r="C7" s="181" t="s">
        <v>23</v>
      </c>
      <c r="D7" s="182"/>
      <c r="E7" s="182"/>
      <c r="F7" s="182"/>
      <c r="G7" s="182"/>
    </row>
    <row r="8" s="120" customFormat="1" ht="23.25" spans="2:7">
      <c r="B8" s="180">
        <v>4</v>
      </c>
      <c r="C8" s="181" t="s">
        <v>24</v>
      </c>
      <c r="D8" s="182"/>
      <c r="E8" s="182"/>
      <c r="F8" s="182"/>
      <c r="G8" s="182"/>
    </row>
    <row r="9" s="120" customFormat="1" ht="23.25" spans="2:7">
      <c r="B9" s="180">
        <v>5</v>
      </c>
      <c r="C9" s="181" t="s">
        <v>25</v>
      </c>
      <c r="D9" s="182"/>
      <c r="E9" s="182"/>
      <c r="F9" s="182"/>
      <c r="G9" s="182"/>
    </row>
    <row r="10" s="120" customFormat="1" ht="23.25" spans="2:7">
      <c r="B10" s="180">
        <v>6</v>
      </c>
      <c r="C10" s="181" t="s">
        <v>26</v>
      </c>
      <c r="D10" s="182"/>
      <c r="E10" s="182"/>
      <c r="F10" s="182"/>
      <c r="G10" s="182"/>
    </row>
    <row r="11" s="120" customFormat="1" ht="23.25" spans="2:7">
      <c r="B11" s="180">
        <v>7</v>
      </c>
      <c r="C11" s="181" t="s">
        <v>27</v>
      </c>
      <c r="D11" s="182"/>
      <c r="E11" s="182"/>
      <c r="F11" s="182"/>
      <c r="G11" s="182"/>
    </row>
    <row r="12" s="120" customFormat="1" ht="23.25" spans="2:7">
      <c r="B12" s="180">
        <v>8</v>
      </c>
      <c r="C12" s="181" t="s">
        <v>28</v>
      </c>
      <c r="D12" s="182"/>
      <c r="E12" s="182"/>
      <c r="F12" s="182"/>
      <c r="G12" s="182"/>
    </row>
    <row r="13" s="120" customFormat="1" ht="23.25" spans="2:7">
      <c r="B13" s="180">
        <v>9</v>
      </c>
      <c r="C13" s="181" t="s">
        <v>29</v>
      </c>
      <c r="D13" s="182"/>
      <c r="E13" s="182"/>
      <c r="F13" s="182"/>
      <c r="G13" s="182"/>
    </row>
    <row r="14" s="120" customFormat="1" ht="23.25" spans="2:7">
      <c r="B14" s="180">
        <v>10</v>
      </c>
      <c r="C14" s="181" t="s">
        <v>30</v>
      </c>
      <c r="D14" s="182"/>
      <c r="E14" s="182"/>
      <c r="F14" s="182"/>
      <c r="G14" s="182"/>
    </row>
    <row r="15" s="120" customFormat="1" ht="45" spans="2:7">
      <c r="B15" s="180">
        <v>11</v>
      </c>
      <c r="C15" s="181" t="s">
        <v>31</v>
      </c>
      <c r="D15" s="182"/>
      <c r="E15" s="182"/>
      <c r="F15" s="182"/>
      <c r="G15" s="182"/>
    </row>
    <row r="16" s="120" customFormat="1" ht="24.75" spans="2:7">
      <c r="B16" s="180">
        <v>12</v>
      </c>
      <c r="C16" s="181" t="s">
        <v>32</v>
      </c>
      <c r="D16" s="183"/>
      <c r="E16" s="182"/>
      <c r="F16" s="182"/>
      <c r="G16" s="182"/>
    </row>
    <row r="17" s="120" customFormat="1" ht="23.25" spans="2:7">
      <c r="B17" s="180">
        <v>13</v>
      </c>
      <c r="C17" s="181" t="s">
        <v>33</v>
      </c>
      <c r="D17" s="182"/>
      <c r="E17" s="182"/>
      <c r="F17" s="182"/>
      <c r="G17" s="182"/>
    </row>
    <row r="18" s="120" customFormat="1" ht="45" spans="2:7">
      <c r="B18" s="180">
        <v>14</v>
      </c>
      <c r="C18" s="181" t="s">
        <v>34</v>
      </c>
      <c r="D18" s="182"/>
      <c r="E18" s="182"/>
      <c r="F18" s="182"/>
      <c r="G18" s="182"/>
    </row>
    <row r="19" s="120" customFormat="1" ht="23.25" spans="2:7">
      <c r="B19" s="180">
        <v>15</v>
      </c>
      <c r="C19" s="181" t="s">
        <v>35</v>
      </c>
      <c r="D19" s="182"/>
      <c r="E19" s="182"/>
      <c r="F19" s="182"/>
      <c r="G19" s="182"/>
    </row>
    <row r="20" s="120" customFormat="1" ht="22.5" customHeight="1" spans="2:7">
      <c r="B20" s="180">
        <v>16</v>
      </c>
      <c r="C20" s="181" t="s">
        <v>36</v>
      </c>
      <c r="D20" s="182"/>
      <c r="E20" s="182"/>
      <c r="F20" s="182"/>
      <c r="G20" s="182"/>
    </row>
    <row r="21" s="120" customFormat="1" ht="23.25" spans="2:7">
      <c r="B21" s="180">
        <v>17</v>
      </c>
      <c r="C21" s="181" t="s">
        <v>37</v>
      </c>
      <c r="D21" s="182"/>
      <c r="E21" s="182"/>
      <c r="F21" s="182"/>
      <c r="G21" s="182"/>
    </row>
    <row r="22" s="120" customFormat="1" spans="2:3">
      <c r="B22" s="47"/>
      <c r="C22" s="184"/>
    </row>
  </sheetData>
  <mergeCells count="1">
    <mergeCell ref="C2:G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2" topLeftCell="A3" activePane="bottomLeft" state="frozen"/>
      <selection/>
      <selection pane="bottomLeft" activeCell="F17" sqref="F17"/>
    </sheetView>
  </sheetViews>
  <sheetFormatPr defaultColWidth="9" defaultRowHeight="14.25" outlineLevelRow="6" outlineLevelCol="6"/>
  <cols>
    <col min="1" max="1" width="8.7" style="4" customWidth="1"/>
    <col min="2" max="2" width="30.7" style="4" customWidth="1"/>
    <col min="3" max="3" width="44.6666666666667" style="4" customWidth="1"/>
    <col min="4" max="4" width="13.1666666666667" style="4" customWidth="1"/>
    <col min="5" max="7" width="15.7" style="67" customWidth="1"/>
    <col min="8" max="16384" width="9" style="4"/>
  </cols>
  <sheetData>
    <row r="1" ht="25.5" spans="1:7">
      <c r="A1" s="37" t="s">
        <v>562</v>
      </c>
      <c r="B1" s="37"/>
      <c r="C1" s="37"/>
      <c r="D1" s="37"/>
      <c r="E1" s="37"/>
      <c r="F1" s="37"/>
      <c r="G1" s="37"/>
    </row>
    <row r="2" s="2" customFormat="1" ht="28.5" spans="1:7">
      <c r="A2" s="7" t="s">
        <v>16</v>
      </c>
      <c r="B2" s="7" t="s">
        <v>40</v>
      </c>
      <c r="C2" s="7" t="s">
        <v>41</v>
      </c>
      <c r="D2" s="7" t="s">
        <v>42</v>
      </c>
      <c r="E2" s="8" t="s">
        <v>172</v>
      </c>
      <c r="F2" s="8" t="s">
        <v>44</v>
      </c>
      <c r="G2" s="8" t="s">
        <v>45</v>
      </c>
    </row>
    <row r="3" s="65" customFormat="1" spans="1:7">
      <c r="A3" s="68">
        <v>1</v>
      </c>
      <c r="B3" s="68" t="s">
        <v>563</v>
      </c>
      <c r="C3" s="68" t="s">
        <v>563</v>
      </c>
      <c r="D3" s="69" t="s">
        <v>48</v>
      </c>
      <c r="E3" s="70"/>
      <c r="F3" s="70">
        <v>5</v>
      </c>
      <c r="G3" s="70">
        <f t="shared" ref="G3:G5" si="0">F3*E3</f>
        <v>0</v>
      </c>
    </row>
    <row r="4" s="65" customFormat="1" spans="1:7">
      <c r="A4" s="68">
        <v>2</v>
      </c>
      <c r="B4" s="68" t="s">
        <v>564</v>
      </c>
      <c r="C4" s="68" t="s">
        <v>564</v>
      </c>
      <c r="D4" s="69" t="s">
        <v>48</v>
      </c>
      <c r="E4" s="70"/>
      <c r="F4" s="70">
        <v>5</v>
      </c>
      <c r="G4" s="70">
        <f t="shared" si="0"/>
        <v>0</v>
      </c>
    </row>
    <row r="5" s="65" customFormat="1" spans="1:7">
      <c r="A5" s="68">
        <v>3</v>
      </c>
      <c r="B5" s="68" t="s">
        <v>565</v>
      </c>
      <c r="C5" s="68" t="s">
        <v>565</v>
      </c>
      <c r="D5" s="69" t="s">
        <v>48</v>
      </c>
      <c r="E5" s="70"/>
      <c r="F5" s="70">
        <v>3</v>
      </c>
      <c r="G5" s="70">
        <f t="shared" si="0"/>
        <v>0</v>
      </c>
    </row>
    <row r="6" s="66" customFormat="1" spans="1:7">
      <c r="A6" s="16"/>
      <c r="B6" s="13" t="s">
        <v>456</v>
      </c>
      <c r="C6" s="19"/>
      <c r="D6" s="46"/>
      <c r="E6" s="25"/>
      <c r="F6" s="25"/>
      <c r="G6" s="25">
        <f>SUM(G3:G5)</f>
        <v>0</v>
      </c>
    </row>
    <row r="7" spans="1:7">
      <c r="A7" s="23"/>
      <c r="B7" s="24" t="s">
        <v>38</v>
      </c>
      <c r="C7" s="23"/>
      <c r="D7" s="23"/>
      <c r="E7" s="25"/>
      <c r="F7" s="64"/>
      <c r="G7" s="26">
        <f>SUM(G6)</f>
        <v>0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zoomScale="82" zoomScaleNormal="82" workbookViewId="0">
      <pane ySplit="2" topLeftCell="A3" activePane="bottomLeft" state="frozen"/>
      <selection/>
      <selection pane="bottomLeft" activeCell="B9" sqref="B9"/>
    </sheetView>
  </sheetViews>
  <sheetFormatPr defaultColWidth="9" defaultRowHeight="20.25" outlineLevelCol="6"/>
  <cols>
    <col min="1" max="1" width="8.7" style="47" customWidth="1"/>
    <col min="2" max="2" width="23.7666666666667" style="48" customWidth="1"/>
    <col min="3" max="3" width="65.7" style="49" customWidth="1"/>
    <col min="4" max="4" width="9.75555555555556" style="50" customWidth="1"/>
    <col min="5" max="5" width="14.2222222222222" style="51" customWidth="1"/>
    <col min="6" max="6" width="11.5777777777778" style="51" customWidth="1"/>
    <col min="7" max="7" width="12.5888888888889" style="51" customWidth="1"/>
    <col min="8" max="16384" width="9" style="49"/>
  </cols>
  <sheetData>
    <row r="1" ht="25.5" spans="1:7">
      <c r="A1" s="52" t="s">
        <v>566</v>
      </c>
      <c r="B1" s="53"/>
      <c r="C1" s="53"/>
      <c r="D1" s="53"/>
      <c r="E1" s="53"/>
      <c r="F1" s="53"/>
      <c r="G1" s="53"/>
    </row>
    <row r="2" s="29" customFormat="1" ht="28.5" spans="1:7">
      <c r="A2" s="7" t="s">
        <v>16</v>
      </c>
      <c r="B2" s="7" t="s">
        <v>207</v>
      </c>
      <c r="C2" s="7" t="s">
        <v>208</v>
      </c>
      <c r="D2" s="7" t="s">
        <v>42</v>
      </c>
      <c r="E2" s="8" t="s">
        <v>172</v>
      </c>
      <c r="F2" s="8" t="s">
        <v>209</v>
      </c>
      <c r="G2" s="8" t="s">
        <v>20</v>
      </c>
    </row>
    <row r="3" ht="14.25" spans="1:7">
      <c r="A3" s="54">
        <v>1</v>
      </c>
      <c r="B3" s="55" t="s">
        <v>567</v>
      </c>
      <c r="C3" s="55"/>
      <c r="D3" s="55"/>
      <c r="E3" s="55"/>
      <c r="F3" s="55"/>
      <c r="G3" s="55"/>
    </row>
    <row r="4" ht="69" customHeight="1" spans="1:7">
      <c r="A4" s="56">
        <v>1.1</v>
      </c>
      <c r="B4" s="57" t="s">
        <v>568</v>
      </c>
      <c r="C4" s="57" t="s">
        <v>569</v>
      </c>
      <c r="D4" s="57" t="s">
        <v>223</v>
      </c>
      <c r="E4" s="25"/>
      <c r="F4" s="25">
        <v>2</v>
      </c>
      <c r="G4" s="25">
        <f>F4*E4</f>
        <v>0</v>
      </c>
    </row>
    <row r="5" ht="83" customHeight="1" spans="1:7">
      <c r="A5" s="56">
        <v>1.2</v>
      </c>
      <c r="B5" s="57" t="s">
        <v>570</v>
      </c>
      <c r="C5" s="46" t="s">
        <v>571</v>
      </c>
      <c r="D5" s="57" t="s">
        <v>223</v>
      </c>
      <c r="E5" s="25"/>
      <c r="F5" s="25">
        <v>6</v>
      </c>
      <c r="G5" s="25">
        <f>F5*E5</f>
        <v>0</v>
      </c>
    </row>
    <row r="6" ht="38" customHeight="1" spans="1:7">
      <c r="A6" s="56">
        <v>1.3</v>
      </c>
      <c r="B6" s="57" t="s">
        <v>572</v>
      </c>
      <c r="C6" s="57" t="s">
        <v>573</v>
      </c>
      <c r="D6" s="57" t="s">
        <v>223</v>
      </c>
      <c r="E6" s="25"/>
      <c r="F6" s="25">
        <v>50</v>
      </c>
      <c r="G6" s="25">
        <f>F6*E6</f>
        <v>0</v>
      </c>
    </row>
    <row r="7" ht="26" customHeight="1" spans="1:7">
      <c r="A7" s="56">
        <v>1.4</v>
      </c>
      <c r="B7" s="57" t="s">
        <v>574</v>
      </c>
      <c r="C7" s="57" t="s">
        <v>575</v>
      </c>
      <c r="D7" s="57" t="s">
        <v>223</v>
      </c>
      <c r="E7" s="25"/>
      <c r="F7" s="25">
        <v>4</v>
      </c>
      <c r="G7" s="25">
        <f>F7*E7</f>
        <v>0</v>
      </c>
    </row>
    <row r="8" ht="23" customHeight="1" spans="1:7">
      <c r="A8" s="56">
        <v>1.5</v>
      </c>
      <c r="B8" s="46" t="s">
        <v>576</v>
      </c>
      <c r="C8" s="57" t="s">
        <v>577</v>
      </c>
      <c r="D8" s="57" t="s">
        <v>129</v>
      </c>
      <c r="E8" s="25"/>
      <c r="F8" s="25">
        <v>2</v>
      </c>
      <c r="G8" s="25">
        <f>F8*E8</f>
        <v>0</v>
      </c>
    </row>
    <row r="9" ht="14.25" spans="1:7">
      <c r="A9" s="46"/>
      <c r="B9" s="58" t="s">
        <v>311</v>
      </c>
      <c r="C9" s="23"/>
      <c r="D9" s="46"/>
      <c r="E9" s="25"/>
      <c r="F9" s="25"/>
      <c r="G9" s="25">
        <f>SUM(G4:G8)</f>
        <v>0</v>
      </c>
    </row>
    <row r="10" ht="14.25" spans="1:7">
      <c r="A10" s="54">
        <v>2</v>
      </c>
      <c r="B10" s="55" t="s">
        <v>578</v>
      </c>
      <c r="C10" s="55"/>
      <c r="D10" s="55"/>
      <c r="E10" s="55"/>
      <c r="F10" s="55"/>
      <c r="G10" s="55"/>
    </row>
    <row r="11" ht="56" customHeight="1" spans="1:7">
      <c r="A11" s="56">
        <v>2.1</v>
      </c>
      <c r="B11" s="59" t="s">
        <v>579</v>
      </c>
      <c r="C11" s="60" t="s">
        <v>580</v>
      </c>
      <c r="D11" s="57" t="s">
        <v>223</v>
      </c>
      <c r="E11" s="25"/>
      <c r="F11" s="25">
        <v>4</v>
      </c>
      <c r="G11" s="25">
        <f>F11*E11</f>
        <v>0</v>
      </c>
    </row>
    <row r="12" ht="181" customHeight="1" spans="1:7">
      <c r="A12" s="56">
        <v>2.2</v>
      </c>
      <c r="B12" s="59" t="s">
        <v>581</v>
      </c>
      <c r="C12" s="60" t="s">
        <v>582</v>
      </c>
      <c r="D12" s="57" t="s">
        <v>223</v>
      </c>
      <c r="E12" s="61"/>
      <c r="F12" s="61">
        <v>4</v>
      </c>
      <c r="G12" s="61">
        <f>F12*E12</f>
        <v>0</v>
      </c>
    </row>
    <row r="13" ht="231" customHeight="1" spans="1:7">
      <c r="A13" s="56">
        <v>2.3</v>
      </c>
      <c r="B13" s="59" t="s">
        <v>583</v>
      </c>
      <c r="C13" s="60" t="s">
        <v>584</v>
      </c>
      <c r="D13" s="57" t="s">
        <v>223</v>
      </c>
      <c r="E13" s="61"/>
      <c r="F13" s="61">
        <v>2</v>
      </c>
      <c r="G13" s="61">
        <f>F13*E13</f>
        <v>0</v>
      </c>
    </row>
    <row r="14" ht="34" customHeight="1" spans="1:7">
      <c r="A14" s="56">
        <v>2.4</v>
      </c>
      <c r="B14" s="57" t="s">
        <v>585</v>
      </c>
      <c r="C14" s="60" t="s">
        <v>586</v>
      </c>
      <c r="D14" s="57" t="s">
        <v>223</v>
      </c>
      <c r="E14" s="25"/>
      <c r="F14" s="25">
        <v>2</v>
      </c>
      <c r="G14" s="25">
        <f>F14*E14</f>
        <v>0</v>
      </c>
    </row>
    <row r="15" ht="14.25" spans="1:7">
      <c r="A15" s="46"/>
      <c r="B15" s="58" t="s">
        <v>587</v>
      </c>
      <c r="C15" s="23"/>
      <c r="D15" s="46"/>
      <c r="E15" s="25"/>
      <c r="F15" s="25"/>
      <c r="G15" s="25">
        <f>SUM(G11:G14)</f>
        <v>0</v>
      </c>
    </row>
    <row r="16" ht="31" customHeight="1" spans="1:7">
      <c r="A16" s="62">
        <v>3</v>
      </c>
      <c r="B16" s="60" t="s">
        <v>588</v>
      </c>
      <c r="C16" s="60"/>
      <c r="D16" s="60"/>
      <c r="E16" s="60"/>
      <c r="F16" s="60"/>
      <c r="G16" s="60"/>
    </row>
    <row r="17" ht="104" customHeight="1" spans="1:7">
      <c r="A17" s="63">
        <v>3.1</v>
      </c>
      <c r="B17" s="57" t="s">
        <v>589</v>
      </c>
      <c r="C17" s="57" t="s">
        <v>590</v>
      </c>
      <c r="D17" s="57" t="s">
        <v>223</v>
      </c>
      <c r="E17" s="25"/>
      <c r="F17" s="25">
        <v>1</v>
      </c>
      <c r="G17" s="25">
        <f>F17*E17</f>
        <v>0</v>
      </c>
    </row>
    <row r="18" ht="180" customHeight="1" spans="1:7">
      <c r="A18" s="63">
        <v>3.2</v>
      </c>
      <c r="B18" s="57" t="s">
        <v>591</v>
      </c>
      <c r="C18" s="57" t="s">
        <v>592</v>
      </c>
      <c r="D18" s="57" t="s">
        <v>223</v>
      </c>
      <c r="E18" s="25"/>
      <c r="F18" s="25">
        <v>2</v>
      </c>
      <c r="G18" s="25">
        <f>F18*E18</f>
        <v>0</v>
      </c>
    </row>
    <row r="19" ht="14.25" spans="1:7">
      <c r="A19" s="46"/>
      <c r="B19" s="59" t="s">
        <v>467</v>
      </c>
      <c r="C19" s="23"/>
      <c r="D19" s="46"/>
      <c r="E19" s="25"/>
      <c r="F19" s="25"/>
      <c r="G19" s="25">
        <f>SUM(G17:G18)</f>
        <v>0</v>
      </c>
    </row>
    <row r="20" ht="14.25" spans="1:7">
      <c r="A20" s="46"/>
      <c r="B20" s="24" t="s">
        <v>38</v>
      </c>
      <c r="C20" s="23"/>
      <c r="D20" s="23"/>
      <c r="E20" s="25"/>
      <c r="F20" s="64"/>
      <c r="G20" s="26">
        <f>SUM(G19,G15,G9)</f>
        <v>0</v>
      </c>
    </row>
  </sheetData>
  <mergeCells count="4">
    <mergeCell ref="A1:G1"/>
    <mergeCell ref="B3:G3"/>
    <mergeCell ref="B10:G10"/>
    <mergeCell ref="B16:G1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zoomScale="85" zoomScaleNormal="85" workbookViewId="0">
      <pane ySplit="2" topLeftCell="A3" activePane="bottomLeft" state="frozen"/>
      <selection/>
      <selection pane="bottomLeft" activeCell="B19" sqref="B19"/>
    </sheetView>
  </sheetViews>
  <sheetFormatPr defaultColWidth="9" defaultRowHeight="12.75" outlineLevelCol="6"/>
  <cols>
    <col min="1" max="1" width="8.7" style="32" customWidth="1"/>
    <col min="2" max="2" width="29.6111111111111" style="33" customWidth="1"/>
    <col min="3" max="3" width="60.7777777777778" customWidth="1"/>
    <col min="4" max="4" width="9.6" style="34" customWidth="1"/>
    <col min="5" max="5" width="13.5222222222222" style="35" customWidth="1"/>
    <col min="6" max="6" width="13.3222222222222" style="35" customWidth="1"/>
    <col min="7" max="7" width="10.3777777777778" style="35" customWidth="1"/>
  </cols>
  <sheetData>
    <row r="1" s="28" customFormat="1" ht="33" spans="1:7">
      <c r="A1" s="36" t="s">
        <v>593</v>
      </c>
      <c r="B1" s="37"/>
      <c r="C1" s="37"/>
      <c r="D1" s="37"/>
      <c r="E1" s="37"/>
      <c r="F1" s="37"/>
      <c r="G1" s="37"/>
    </row>
    <row r="2" s="29" customFormat="1" ht="41" customHeight="1" spans="1:7">
      <c r="A2" s="38" t="s">
        <v>16</v>
      </c>
      <c r="B2" s="7" t="s">
        <v>207</v>
      </c>
      <c r="C2" s="7" t="s">
        <v>208</v>
      </c>
      <c r="D2" s="7" t="s">
        <v>42</v>
      </c>
      <c r="E2" s="8" t="s">
        <v>172</v>
      </c>
      <c r="F2" s="8" t="s">
        <v>209</v>
      </c>
      <c r="G2" s="8" t="s">
        <v>20</v>
      </c>
    </row>
    <row r="3" s="30" customFormat="1" ht="29" customHeight="1" spans="1:7">
      <c r="A3" s="39">
        <v>1</v>
      </c>
      <c r="B3" s="40" t="s">
        <v>594</v>
      </c>
      <c r="C3" s="41" t="s">
        <v>595</v>
      </c>
      <c r="D3" s="40" t="s">
        <v>379</v>
      </c>
      <c r="E3" s="42"/>
      <c r="F3" s="42">
        <v>1</v>
      </c>
      <c r="G3" s="42">
        <f t="shared" ref="G3:G10" si="0">E3*F3</f>
        <v>0</v>
      </c>
    </row>
    <row r="4" s="30" customFormat="1" ht="40" customHeight="1" spans="1:7">
      <c r="A4" s="39">
        <v>2</v>
      </c>
      <c r="B4" s="40" t="s">
        <v>596</v>
      </c>
      <c r="C4" s="41" t="s">
        <v>597</v>
      </c>
      <c r="D4" s="40" t="s">
        <v>598</v>
      </c>
      <c r="E4" s="43"/>
      <c r="F4" s="43">
        <v>4</v>
      </c>
      <c r="G4" s="43">
        <f t="shared" si="0"/>
        <v>0</v>
      </c>
    </row>
    <row r="5" s="30" customFormat="1" ht="120" customHeight="1" spans="1:7">
      <c r="A5" s="39">
        <v>3</v>
      </c>
      <c r="B5" s="40" t="s">
        <v>599</v>
      </c>
      <c r="C5" s="41" t="s">
        <v>600</v>
      </c>
      <c r="D5" s="40" t="s">
        <v>223</v>
      </c>
      <c r="E5" s="43"/>
      <c r="F5" s="43">
        <v>1</v>
      </c>
      <c r="G5" s="43">
        <f t="shared" si="0"/>
        <v>0</v>
      </c>
    </row>
    <row r="6" s="30" customFormat="1" ht="108" customHeight="1" spans="1:7">
      <c r="A6" s="39">
        <v>4</v>
      </c>
      <c r="B6" s="40" t="s">
        <v>601</v>
      </c>
      <c r="C6" s="41" t="s">
        <v>602</v>
      </c>
      <c r="D6" s="40" t="s">
        <v>223</v>
      </c>
      <c r="E6" s="43"/>
      <c r="F6" s="43">
        <v>4</v>
      </c>
      <c r="G6" s="43">
        <f t="shared" si="0"/>
        <v>0</v>
      </c>
    </row>
    <row r="7" s="30" customFormat="1" ht="96" customHeight="1" spans="1:7">
      <c r="A7" s="39">
        <v>5</v>
      </c>
      <c r="B7" s="40" t="s">
        <v>603</v>
      </c>
      <c r="C7" s="41" t="s">
        <v>604</v>
      </c>
      <c r="D7" s="40" t="s">
        <v>223</v>
      </c>
      <c r="E7" s="42"/>
      <c r="F7" s="42">
        <v>1</v>
      </c>
      <c r="G7" s="42">
        <f t="shared" si="0"/>
        <v>0</v>
      </c>
    </row>
    <row r="8" s="30" customFormat="1" ht="55" customHeight="1" spans="1:7">
      <c r="A8" s="39">
        <v>6</v>
      </c>
      <c r="B8" s="40" t="s">
        <v>605</v>
      </c>
      <c r="C8" s="41" t="s">
        <v>606</v>
      </c>
      <c r="D8" s="40" t="s">
        <v>223</v>
      </c>
      <c r="E8" s="43"/>
      <c r="F8" s="43">
        <v>1</v>
      </c>
      <c r="G8" s="43">
        <f t="shared" si="0"/>
        <v>0</v>
      </c>
    </row>
    <row r="9" s="30" customFormat="1" ht="52" customHeight="1" spans="1:7">
      <c r="A9" s="39">
        <v>7</v>
      </c>
      <c r="B9" s="40" t="s">
        <v>607</v>
      </c>
      <c r="C9" s="44" t="s">
        <v>608</v>
      </c>
      <c r="D9" s="40" t="s">
        <v>223</v>
      </c>
      <c r="E9" s="43"/>
      <c r="F9" s="43">
        <v>2</v>
      </c>
      <c r="G9" s="43">
        <f t="shared" si="0"/>
        <v>0</v>
      </c>
    </row>
    <row r="10" s="30" customFormat="1" ht="25" customHeight="1" spans="1:7">
      <c r="A10" s="39">
        <v>8</v>
      </c>
      <c r="B10" s="40" t="s">
        <v>609</v>
      </c>
      <c r="C10" s="44" t="s">
        <v>610</v>
      </c>
      <c r="D10" s="40" t="s">
        <v>223</v>
      </c>
      <c r="E10" s="43"/>
      <c r="F10" s="43">
        <v>2</v>
      </c>
      <c r="G10" s="43">
        <f t="shared" si="0"/>
        <v>0</v>
      </c>
    </row>
    <row r="11" s="30" customFormat="1" ht="26" customHeight="1" spans="1:7">
      <c r="A11" s="39">
        <v>9</v>
      </c>
      <c r="B11" s="40" t="s">
        <v>611</v>
      </c>
      <c r="C11" s="44" t="s">
        <v>612</v>
      </c>
      <c r="D11" s="40" t="s">
        <v>223</v>
      </c>
      <c r="E11" s="43"/>
      <c r="F11" s="43">
        <v>2</v>
      </c>
      <c r="G11" s="43">
        <f t="shared" ref="G11:G19" si="1">E11*F11</f>
        <v>0</v>
      </c>
    </row>
    <row r="12" s="30" customFormat="1" ht="81" customHeight="1" spans="1:7">
      <c r="A12" s="39">
        <v>10</v>
      </c>
      <c r="B12" s="45" t="s">
        <v>613</v>
      </c>
      <c r="C12" s="41" t="s">
        <v>614</v>
      </c>
      <c r="D12" s="40" t="s">
        <v>615</v>
      </c>
      <c r="E12" s="43"/>
      <c r="F12" s="43">
        <v>12.6</v>
      </c>
      <c r="G12" s="43">
        <f t="shared" si="1"/>
        <v>0</v>
      </c>
    </row>
    <row r="13" s="30" customFormat="1" ht="193" customHeight="1" spans="1:7">
      <c r="A13" s="39">
        <v>11</v>
      </c>
      <c r="B13" s="40" t="s">
        <v>616</v>
      </c>
      <c r="C13" s="41" t="s">
        <v>617</v>
      </c>
      <c r="D13" s="40" t="s">
        <v>223</v>
      </c>
      <c r="E13" s="43"/>
      <c r="F13" s="43">
        <v>2</v>
      </c>
      <c r="G13" s="43">
        <f t="shared" si="1"/>
        <v>0</v>
      </c>
    </row>
    <row r="14" s="30" customFormat="1" ht="83" customHeight="1" spans="1:7">
      <c r="A14" s="39">
        <v>12</v>
      </c>
      <c r="B14" s="40" t="s">
        <v>618</v>
      </c>
      <c r="C14" s="41" t="s">
        <v>619</v>
      </c>
      <c r="D14" s="40" t="s">
        <v>223</v>
      </c>
      <c r="E14" s="43"/>
      <c r="F14" s="43">
        <v>1</v>
      </c>
      <c r="G14" s="43">
        <f t="shared" si="1"/>
        <v>0</v>
      </c>
    </row>
    <row r="15" s="30" customFormat="1" ht="62" customHeight="1" spans="1:7">
      <c r="A15" s="39">
        <v>13</v>
      </c>
      <c r="B15" s="40" t="s">
        <v>620</v>
      </c>
      <c r="C15" s="41" t="s">
        <v>621</v>
      </c>
      <c r="D15" s="40" t="s">
        <v>615</v>
      </c>
      <c r="E15" s="43"/>
      <c r="F15" s="43">
        <v>15</v>
      </c>
      <c r="G15" s="43">
        <f t="shared" si="1"/>
        <v>0</v>
      </c>
    </row>
    <row r="16" s="30" customFormat="1" ht="26" customHeight="1" spans="1:7">
      <c r="A16" s="39">
        <v>14</v>
      </c>
      <c r="B16" s="40" t="s">
        <v>440</v>
      </c>
      <c r="C16" s="44" t="s">
        <v>441</v>
      </c>
      <c r="D16" s="40" t="s">
        <v>310</v>
      </c>
      <c r="E16" s="43"/>
      <c r="F16" s="43">
        <v>30</v>
      </c>
      <c r="G16" s="43">
        <f t="shared" si="1"/>
        <v>0</v>
      </c>
    </row>
    <row r="17" s="30" customFormat="1" ht="33" customHeight="1" spans="1:7">
      <c r="A17" s="39">
        <v>15</v>
      </c>
      <c r="B17" s="40" t="s">
        <v>622</v>
      </c>
      <c r="C17" s="44" t="s">
        <v>623</v>
      </c>
      <c r="D17" s="40" t="s">
        <v>223</v>
      </c>
      <c r="E17" s="43"/>
      <c r="F17" s="43">
        <v>4</v>
      </c>
      <c r="G17" s="43">
        <f t="shared" si="1"/>
        <v>0</v>
      </c>
    </row>
    <row r="18" s="30" customFormat="1" ht="20" customHeight="1" spans="1:7">
      <c r="A18" s="39">
        <v>16</v>
      </c>
      <c r="B18" s="40" t="s">
        <v>624</v>
      </c>
      <c r="C18" s="44"/>
      <c r="D18" s="40" t="s">
        <v>129</v>
      </c>
      <c r="E18" s="43"/>
      <c r="F18" s="43">
        <v>1</v>
      </c>
      <c r="G18" s="43">
        <f t="shared" si="1"/>
        <v>0</v>
      </c>
    </row>
    <row r="19" s="30" customFormat="1" ht="14.25" spans="1:7">
      <c r="A19" s="39">
        <v>17</v>
      </c>
      <c r="B19" s="40" t="s">
        <v>456</v>
      </c>
      <c r="C19" s="44"/>
      <c r="D19" s="45"/>
      <c r="E19" s="43"/>
      <c r="F19" s="43"/>
      <c r="G19" s="43">
        <f>SUM(G3:G18)</f>
        <v>0</v>
      </c>
    </row>
    <row r="20" s="31" customFormat="1" ht="20.25" spans="1:7">
      <c r="A20" s="39">
        <v>18</v>
      </c>
      <c r="B20" s="24" t="s">
        <v>38</v>
      </c>
      <c r="C20" s="23"/>
      <c r="D20" s="46"/>
      <c r="E20" s="25"/>
      <c r="F20" s="25"/>
      <c r="G20" s="26">
        <f>SUM(G19)</f>
        <v>0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zoomScale="85" zoomScaleNormal="85" workbookViewId="0">
      <pane ySplit="2" topLeftCell="A3" activePane="bottomLeft" state="frozen"/>
      <selection/>
      <selection pane="bottomLeft" activeCell="C12" sqref="C12"/>
    </sheetView>
  </sheetViews>
  <sheetFormatPr defaultColWidth="9" defaultRowHeight="14.25" outlineLevelCol="6"/>
  <cols>
    <col min="1" max="1" width="8.7" style="4" customWidth="1"/>
    <col min="2" max="2" width="27.0555555555556" style="4" customWidth="1"/>
    <col min="3" max="3" width="52.1555555555556" style="4" customWidth="1"/>
    <col min="4" max="4" width="15.7" style="4" customWidth="1"/>
    <col min="5" max="5" width="11.5666666666667" style="5" customWidth="1"/>
    <col min="6" max="6" width="15.7" style="3" customWidth="1"/>
    <col min="7" max="7" width="15.7" style="5" customWidth="1"/>
    <col min="8" max="16384" width="9" style="4"/>
  </cols>
  <sheetData>
    <row r="1" s="1" customFormat="1" ht="25.5" spans="1:7">
      <c r="A1" s="6" t="s">
        <v>625</v>
      </c>
      <c r="B1" s="6"/>
      <c r="C1" s="6"/>
      <c r="D1" s="6"/>
      <c r="E1" s="6"/>
      <c r="F1" s="6"/>
      <c r="G1" s="6"/>
    </row>
    <row r="2" s="2" customFormat="1" ht="15.75" spans="1:7">
      <c r="A2" s="7" t="s">
        <v>16</v>
      </c>
      <c r="B2" s="7" t="s">
        <v>207</v>
      </c>
      <c r="C2" s="7" t="s">
        <v>208</v>
      </c>
      <c r="D2" s="7" t="s">
        <v>42</v>
      </c>
      <c r="E2" s="8" t="s">
        <v>43</v>
      </c>
      <c r="F2" s="8" t="s">
        <v>209</v>
      </c>
      <c r="G2" s="8" t="s">
        <v>20</v>
      </c>
    </row>
    <row r="3" s="3" customFormat="1" spans="1:7">
      <c r="A3" s="9">
        <v>1</v>
      </c>
      <c r="B3" s="10" t="s">
        <v>626</v>
      </c>
      <c r="C3" s="10"/>
      <c r="D3" s="10"/>
      <c r="E3" s="10"/>
      <c r="F3" s="10"/>
      <c r="G3" s="10"/>
    </row>
    <row r="4" s="3" customFormat="1" ht="21" customHeight="1" spans="1:7">
      <c r="A4" s="11">
        <v>1.1</v>
      </c>
      <c r="B4" s="12" t="s">
        <v>627</v>
      </c>
      <c r="C4" s="12" t="s">
        <v>628</v>
      </c>
      <c r="D4" s="13" t="s">
        <v>129</v>
      </c>
      <c r="E4" s="14"/>
      <c r="F4" s="15">
        <v>3</v>
      </c>
      <c r="G4" s="16">
        <f>E4*F4</f>
        <v>0</v>
      </c>
    </row>
    <row r="5" ht="21" customHeight="1" spans="1:7">
      <c r="A5" s="17"/>
      <c r="B5" s="18" t="s">
        <v>75</v>
      </c>
      <c r="C5" s="19"/>
      <c r="D5" s="19"/>
      <c r="E5" s="16"/>
      <c r="F5" s="15"/>
      <c r="G5" s="16">
        <f>SUM(G4:G4)</f>
        <v>0</v>
      </c>
    </row>
    <row r="6" spans="1:7">
      <c r="A6" s="20">
        <v>2</v>
      </c>
      <c r="B6" s="10" t="s">
        <v>629</v>
      </c>
      <c r="C6" s="10"/>
      <c r="D6" s="10"/>
      <c r="E6" s="10"/>
      <c r="F6" s="10"/>
      <c r="G6" s="10"/>
    </row>
    <row r="7" ht="23" customHeight="1" spans="1:7">
      <c r="A7" s="21">
        <v>2.1</v>
      </c>
      <c r="B7" s="19" t="s">
        <v>630</v>
      </c>
      <c r="C7" s="22" t="s">
        <v>631</v>
      </c>
      <c r="D7" s="13" t="s">
        <v>632</v>
      </c>
      <c r="E7" s="16"/>
      <c r="F7" s="15">
        <v>1</v>
      </c>
      <c r="G7" s="16">
        <f>E7*F7</f>
        <v>0</v>
      </c>
    </row>
    <row r="8" ht="23" customHeight="1" spans="1:7">
      <c r="A8" s="21">
        <v>2.2</v>
      </c>
      <c r="B8" s="22" t="s">
        <v>633</v>
      </c>
      <c r="C8" s="19" t="s">
        <v>634</v>
      </c>
      <c r="D8" s="13" t="s">
        <v>635</v>
      </c>
      <c r="E8" s="16"/>
      <c r="F8" s="15">
        <v>4</v>
      </c>
      <c r="G8" s="16">
        <f t="shared" ref="G8:G12" si="0">E8*F8</f>
        <v>0</v>
      </c>
    </row>
    <row r="9" ht="23" customHeight="1" spans="1:7">
      <c r="A9" s="21">
        <v>2.3</v>
      </c>
      <c r="B9" s="22" t="s">
        <v>633</v>
      </c>
      <c r="C9" s="19" t="s">
        <v>636</v>
      </c>
      <c r="D9" s="13" t="s">
        <v>635</v>
      </c>
      <c r="E9" s="16"/>
      <c r="F9" s="15">
        <v>35</v>
      </c>
      <c r="G9" s="16">
        <f t="shared" si="0"/>
        <v>0</v>
      </c>
    </row>
    <row r="10" ht="23" customHeight="1" spans="1:7">
      <c r="A10" s="21">
        <v>2.4</v>
      </c>
      <c r="B10" s="22" t="s">
        <v>633</v>
      </c>
      <c r="C10" s="19" t="s">
        <v>637</v>
      </c>
      <c r="D10" s="13" t="s">
        <v>635</v>
      </c>
      <c r="E10" s="16"/>
      <c r="F10" s="15">
        <v>1</v>
      </c>
      <c r="G10" s="16">
        <f t="shared" si="0"/>
        <v>0</v>
      </c>
    </row>
    <row r="11" ht="23" customHeight="1" spans="1:7">
      <c r="A11" s="21">
        <v>2.5</v>
      </c>
      <c r="B11" s="19" t="s">
        <v>638</v>
      </c>
      <c r="C11" s="19" t="s">
        <v>639</v>
      </c>
      <c r="D11" s="13" t="s">
        <v>635</v>
      </c>
      <c r="E11" s="16"/>
      <c r="F11" s="15">
        <v>2</v>
      </c>
      <c r="G11" s="16">
        <f t="shared" si="0"/>
        <v>0</v>
      </c>
    </row>
    <row r="12" ht="23" customHeight="1" spans="1:7">
      <c r="A12" s="21">
        <v>2.6</v>
      </c>
      <c r="B12" s="19" t="s">
        <v>640</v>
      </c>
      <c r="C12" s="19" t="s">
        <v>640</v>
      </c>
      <c r="D12" s="13" t="s">
        <v>641</v>
      </c>
      <c r="E12" s="16"/>
      <c r="F12" s="15">
        <v>40</v>
      </c>
      <c r="G12" s="16">
        <f t="shared" si="0"/>
        <v>0</v>
      </c>
    </row>
    <row r="13" spans="1:7">
      <c r="A13" s="19"/>
      <c r="B13" s="18" t="s">
        <v>642</v>
      </c>
      <c r="C13" s="19"/>
      <c r="D13" s="19"/>
      <c r="E13" s="16"/>
      <c r="F13" s="15"/>
      <c r="G13" s="16">
        <f>SUM(G7:G12)</f>
        <v>0</v>
      </c>
    </row>
    <row r="14" spans="1:7">
      <c r="A14" s="23"/>
      <c r="B14" s="24" t="s">
        <v>38</v>
      </c>
      <c r="C14" s="23"/>
      <c r="D14" s="23"/>
      <c r="E14" s="25"/>
      <c r="F14" s="25"/>
      <c r="G14" s="26">
        <f>SUM(G13,G5)</f>
        <v>0</v>
      </c>
    </row>
    <row r="15" spans="2:2">
      <c r="B15" s="27"/>
    </row>
  </sheetData>
  <mergeCells count="3">
    <mergeCell ref="A1:G1"/>
    <mergeCell ref="B3:G3"/>
    <mergeCell ref="B6:G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2" workbookViewId="0">
      <pane xSplit="2" ySplit="2" topLeftCell="C4" activePane="bottomRight" state="frozen"/>
      <selection/>
      <selection pane="topRight"/>
      <selection pane="bottomLeft"/>
      <selection pane="bottomRight" activeCell="B12" sqref="B12:B15"/>
    </sheetView>
  </sheetViews>
  <sheetFormatPr defaultColWidth="9" defaultRowHeight="12.75" outlineLevelCol="6"/>
  <cols>
    <col min="1" max="1" width="8.7" style="120" customWidth="1"/>
    <col min="2" max="2" width="30.7" style="120" customWidth="1"/>
    <col min="3" max="3" width="42" style="120" customWidth="1"/>
    <col min="4" max="7" width="15.7" style="120" customWidth="1"/>
    <col min="8" max="16384" width="8.8" style="120"/>
  </cols>
  <sheetData>
    <row r="1" ht="14.25" hidden="1" spans="1:7">
      <c r="A1" s="19"/>
      <c r="B1" s="169" t="s">
        <v>38</v>
      </c>
      <c r="C1" s="19"/>
      <c r="D1" s="19"/>
      <c r="E1" s="170"/>
      <c r="F1" s="16"/>
      <c r="G1" s="171" t="e">
        <f>SUM(#REF!)</f>
        <v>#REF!</v>
      </c>
    </row>
    <row r="2" ht="30" customHeight="1" spans="1:7">
      <c r="A2" s="111" t="s">
        <v>39</v>
      </c>
      <c r="B2" s="111"/>
      <c r="C2" s="111"/>
      <c r="D2" s="111"/>
      <c r="E2" s="111"/>
      <c r="F2" s="111"/>
      <c r="G2" s="111"/>
    </row>
    <row r="3" s="168" customFormat="1" ht="28.5" spans="1:7">
      <c r="A3" s="24" t="s">
        <v>16</v>
      </c>
      <c r="B3" s="24" t="s">
        <v>40</v>
      </c>
      <c r="C3" s="24" t="s">
        <v>41</v>
      </c>
      <c r="D3" s="24" t="s">
        <v>42</v>
      </c>
      <c r="E3" s="162" t="s">
        <v>43</v>
      </c>
      <c r="F3" s="162" t="s">
        <v>44</v>
      </c>
      <c r="G3" s="162" t="s">
        <v>45</v>
      </c>
    </row>
    <row r="4" ht="14.25" spans="1:7">
      <c r="A4" s="112">
        <v>1</v>
      </c>
      <c r="B4" s="57" t="s">
        <v>46</v>
      </c>
      <c r="C4" s="87" t="s">
        <v>47</v>
      </c>
      <c r="D4" s="88" t="s">
        <v>48</v>
      </c>
      <c r="E4" s="87"/>
      <c r="F4" s="87">
        <v>2</v>
      </c>
      <c r="G4" s="87">
        <f>F4*E4</f>
        <v>0</v>
      </c>
    </row>
    <row r="5" ht="14.25" spans="1:7">
      <c r="A5" s="113"/>
      <c r="B5" s="87"/>
      <c r="C5" s="87" t="s">
        <v>49</v>
      </c>
      <c r="D5" s="88" t="s">
        <v>48</v>
      </c>
      <c r="E5" s="87"/>
      <c r="F5" s="87">
        <v>1.5</v>
      </c>
      <c r="G5" s="87">
        <f t="shared" ref="G5:G26" si="0">F5*E5</f>
        <v>0</v>
      </c>
    </row>
    <row r="6" ht="14.25" spans="1:7">
      <c r="A6" s="113"/>
      <c r="B6" s="87"/>
      <c r="C6" s="87" t="s">
        <v>50</v>
      </c>
      <c r="D6" s="88" t="s">
        <v>48</v>
      </c>
      <c r="E6" s="87"/>
      <c r="F6" s="87">
        <v>3</v>
      </c>
      <c r="G6" s="87">
        <f t="shared" si="0"/>
        <v>0</v>
      </c>
    </row>
    <row r="7" ht="14.25" spans="1:7">
      <c r="A7" s="113"/>
      <c r="B7" s="87"/>
      <c r="C7" s="87" t="s">
        <v>51</v>
      </c>
      <c r="D7" s="88" t="s">
        <v>48</v>
      </c>
      <c r="E7" s="87"/>
      <c r="F7" s="87">
        <v>2.5</v>
      </c>
      <c r="G7" s="87">
        <f t="shared" si="0"/>
        <v>0</v>
      </c>
    </row>
    <row r="8" ht="14.25" spans="1:7">
      <c r="A8" s="113"/>
      <c r="B8" s="87"/>
      <c r="C8" s="87" t="s">
        <v>52</v>
      </c>
      <c r="D8" s="88" t="s">
        <v>48</v>
      </c>
      <c r="E8" s="87"/>
      <c r="F8" s="87">
        <v>2</v>
      </c>
      <c r="G8" s="87">
        <f t="shared" si="0"/>
        <v>0</v>
      </c>
    </row>
    <row r="9" ht="14.25" spans="1:7">
      <c r="A9" s="113"/>
      <c r="B9" s="87"/>
      <c r="C9" s="87" t="s">
        <v>53</v>
      </c>
      <c r="D9" s="88" t="s">
        <v>48</v>
      </c>
      <c r="E9" s="87"/>
      <c r="F9" s="87">
        <v>3</v>
      </c>
      <c r="G9" s="87">
        <f t="shared" si="0"/>
        <v>0</v>
      </c>
    </row>
    <row r="10" ht="14.25" spans="1:7">
      <c r="A10" s="113"/>
      <c r="B10" s="87"/>
      <c r="C10" s="87" t="s">
        <v>54</v>
      </c>
      <c r="D10" s="88" t="s">
        <v>48</v>
      </c>
      <c r="E10" s="87"/>
      <c r="F10" s="87">
        <v>2</v>
      </c>
      <c r="G10" s="87">
        <f t="shared" si="0"/>
        <v>0</v>
      </c>
    </row>
    <row r="11" ht="14.25" spans="1:7">
      <c r="A11" s="114"/>
      <c r="B11" s="87"/>
      <c r="C11" s="87" t="s">
        <v>55</v>
      </c>
      <c r="D11" s="88" t="s">
        <v>48</v>
      </c>
      <c r="E11" s="87"/>
      <c r="F11" s="87">
        <v>1</v>
      </c>
      <c r="G11" s="87">
        <f t="shared" si="0"/>
        <v>0</v>
      </c>
    </row>
    <row r="12" ht="14.25" spans="1:7">
      <c r="A12" s="113">
        <v>2</v>
      </c>
      <c r="B12" s="87" t="s">
        <v>56</v>
      </c>
      <c r="C12" s="87" t="s">
        <v>57</v>
      </c>
      <c r="D12" s="88" t="s">
        <v>48</v>
      </c>
      <c r="E12" s="87"/>
      <c r="F12" s="87">
        <v>3</v>
      </c>
      <c r="G12" s="87">
        <f t="shared" si="0"/>
        <v>0</v>
      </c>
    </row>
    <row r="13" ht="14.25" spans="1:7">
      <c r="A13" s="113"/>
      <c r="B13" s="87"/>
      <c r="C13" s="87" t="s">
        <v>58</v>
      </c>
      <c r="D13" s="88" t="s">
        <v>48</v>
      </c>
      <c r="E13" s="87"/>
      <c r="F13" s="87">
        <v>2</v>
      </c>
      <c r="G13" s="87">
        <f t="shared" si="0"/>
        <v>0</v>
      </c>
    </row>
    <row r="14" ht="14.25" spans="1:7">
      <c r="A14" s="113"/>
      <c r="B14" s="87"/>
      <c r="C14" s="87" t="s">
        <v>59</v>
      </c>
      <c r="D14" s="88" t="s">
        <v>48</v>
      </c>
      <c r="E14" s="87"/>
      <c r="F14" s="87">
        <v>3</v>
      </c>
      <c r="G14" s="87">
        <f t="shared" si="0"/>
        <v>0</v>
      </c>
    </row>
    <row r="15" ht="14.25" spans="1:7">
      <c r="A15" s="114"/>
      <c r="B15" s="87"/>
      <c r="C15" s="87" t="s">
        <v>60</v>
      </c>
      <c r="D15" s="88" t="s">
        <v>48</v>
      </c>
      <c r="E15" s="87"/>
      <c r="F15" s="87">
        <v>3</v>
      </c>
      <c r="G15" s="87">
        <f t="shared" si="0"/>
        <v>0</v>
      </c>
    </row>
    <row r="16" ht="14.25" spans="1:7">
      <c r="A16" s="112">
        <v>3</v>
      </c>
      <c r="B16" s="87" t="s">
        <v>61</v>
      </c>
      <c r="C16" s="87" t="s">
        <v>62</v>
      </c>
      <c r="D16" s="88" t="s">
        <v>48</v>
      </c>
      <c r="E16" s="87"/>
      <c r="F16" s="87">
        <v>2</v>
      </c>
      <c r="G16" s="87">
        <f t="shared" si="0"/>
        <v>0</v>
      </c>
    </row>
    <row r="17" ht="14.25" spans="1:7">
      <c r="A17" s="113"/>
      <c r="B17" s="87"/>
      <c r="C17" s="87" t="s">
        <v>63</v>
      </c>
      <c r="D17" s="88" t="s">
        <v>48</v>
      </c>
      <c r="E17" s="87"/>
      <c r="F17" s="87">
        <v>2</v>
      </c>
      <c r="G17" s="87">
        <f t="shared" si="0"/>
        <v>0</v>
      </c>
    </row>
    <row r="18" ht="14.25" spans="1:7">
      <c r="A18" s="113"/>
      <c r="B18" s="87"/>
      <c r="C18" s="87" t="s">
        <v>64</v>
      </c>
      <c r="D18" s="88" t="s">
        <v>48</v>
      </c>
      <c r="E18" s="87"/>
      <c r="F18" s="87">
        <v>2</v>
      </c>
      <c r="G18" s="87">
        <f t="shared" si="0"/>
        <v>0</v>
      </c>
    </row>
    <row r="19" ht="14.25" spans="1:7">
      <c r="A19" s="114"/>
      <c r="B19" s="87"/>
      <c r="C19" s="87" t="s">
        <v>65</v>
      </c>
      <c r="D19" s="88" t="s">
        <v>48</v>
      </c>
      <c r="E19" s="87"/>
      <c r="F19" s="87">
        <v>2</v>
      </c>
      <c r="G19" s="87">
        <f t="shared" si="0"/>
        <v>0</v>
      </c>
    </row>
    <row r="20" ht="14.25" spans="1:7">
      <c r="A20" s="112">
        <v>4</v>
      </c>
      <c r="B20" s="112" t="s">
        <v>66</v>
      </c>
      <c r="C20" s="87" t="s">
        <v>67</v>
      </c>
      <c r="D20" s="88" t="s">
        <v>48</v>
      </c>
      <c r="E20" s="87"/>
      <c r="F20" s="87">
        <v>2</v>
      </c>
      <c r="G20" s="87">
        <f t="shared" si="0"/>
        <v>0</v>
      </c>
    </row>
    <row r="21" ht="14.25" spans="1:7">
      <c r="A21" s="113"/>
      <c r="B21" s="113"/>
      <c r="C21" s="87" t="s">
        <v>68</v>
      </c>
      <c r="D21" s="88" t="s">
        <v>48</v>
      </c>
      <c r="E21" s="87"/>
      <c r="F21" s="87">
        <v>2</v>
      </c>
      <c r="G21" s="87">
        <f t="shared" si="0"/>
        <v>0</v>
      </c>
    </row>
    <row r="22" ht="14.25" spans="1:7">
      <c r="A22" s="113"/>
      <c r="B22" s="113"/>
      <c r="C22" s="87" t="s">
        <v>69</v>
      </c>
      <c r="D22" s="88" t="s">
        <v>48</v>
      </c>
      <c r="E22" s="87"/>
      <c r="F22" s="87">
        <v>3</v>
      </c>
      <c r="G22" s="87">
        <f t="shared" si="0"/>
        <v>0</v>
      </c>
    </row>
    <row r="23" ht="14.25" spans="1:7">
      <c r="A23" s="114"/>
      <c r="B23" s="114"/>
      <c r="C23" s="87" t="s">
        <v>70</v>
      </c>
      <c r="D23" s="88" t="s">
        <v>48</v>
      </c>
      <c r="E23" s="87"/>
      <c r="F23" s="87">
        <v>3</v>
      </c>
      <c r="G23" s="87">
        <f t="shared" si="0"/>
        <v>0</v>
      </c>
    </row>
    <row r="24" ht="14.25" spans="1:7">
      <c r="A24" s="112">
        <v>5</v>
      </c>
      <c r="B24" s="112" t="s">
        <v>71</v>
      </c>
      <c r="C24" s="87" t="s">
        <v>72</v>
      </c>
      <c r="D24" s="88" t="s">
        <v>48</v>
      </c>
      <c r="E24" s="87"/>
      <c r="F24" s="87">
        <v>2</v>
      </c>
      <c r="G24" s="87">
        <f t="shared" si="0"/>
        <v>0</v>
      </c>
    </row>
    <row r="25" ht="14.25" spans="1:7">
      <c r="A25" s="113"/>
      <c r="B25" s="113"/>
      <c r="C25" s="87" t="s">
        <v>73</v>
      </c>
      <c r="D25" s="88" t="s">
        <v>48</v>
      </c>
      <c r="E25" s="87"/>
      <c r="F25" s="87">
        <v>2</v>
      </c>
      <c r="G25" s="87">
        <f t="shared" si="0"/>
        <v>0</v>
      </c>
    </row>
    <row r="26" ht="14.25" spans="1:7">
      <c r="A26" s="114"/>
      <c r="B26" s="114"/>
      <c r="C26" s="87" t="s">
        <v>74</v>
      </c>
      <c r="D26" s="88" t="s">
        <v>48</v>
      </c>
      <c r="E26" s="87"/>
      <c r="F26" s="87">
        <v>2</v>
      </c>
      <c r="G26" s="87">
        <f t="shared" si="0"/>
        <v>0</v>
      </c>
    </row>
    <row r="27" ht="14.25" spans="1:7">
      <c r="A27" s="19"/>
      <c r="B27" s="172" t="s">
        <v>75</v>
      </c>
      <c r="C27" s="19"/>
      <c r="D27" s="19"/>
      <c r="E27" s="19"/>
      <c r="F27" s="18"/>
      <c r="G27" s="172"/>
    </row>
    <row r="28" ht="14.25" spans="1:7">
      <c r="A28" s="19"/>
      <c r="B28" s="169" t="s">
        <v>38</v>
      </c>
      <c r="C28" s="19"/>
      <c r="D28" s="19"/>
      <c r="E28" s="19"/>
      <c r="F28" s="18"/>
      <c r="G28" s="172"/>
    </row>
  </sheetData>
  <mergeCells count="11">
    <mergeCell ref="A2:G2"/>
    <mergeCell ref="A4:A11"/>
    <mergeCell ref="A12:A15"/>
    <mergeCell ref="A16:A19"/>
    <mergeCell ref="A20:A23"/>
    <mergeCell ref="A24:A26"/>
    <mergeCell ref="B4:B11"/>
    <mergeCell ref="B12:B15"/>
    <mergeCell ref="B16:B19"/>
    <mergeCell ref="B20:B23"/>
    <mergeCell ref="B24:B2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70" zoomScaleNormal="70" workbookViewId="0">
      <pane ySplit="2" topLeftCell="A3" activePane="bottomLeft" state="frozen"/>
      <selection/>
      <selection pane="bottomLeft" activeCell="B8" sqref="B8:B9"/>
    </sheetView>
  </sheetViews>
  <sheetFormatPr defaultColWidth="9" defaultRowHeight="15.75" outlineLevelCol="6"/>
  <cols>
    <col min="1" max="1" width="8.7" style="164" customWidth="1"/>
    <col min="2" max="2" width="26.1777777777778" style="164" customWidth="1"/>
    <col min="3" max="3" width="52.3777777777778" style="83" customWidth="1"/>
    <col min="4" max="4" width="15.7" style="83" customWidth="1"/>
    <col min="5" max="5" width="12.6222222222222" style="84" customWidth="1"/>
    <col min="6" max="6" width="15.7" style="84" customWidth="1"/>
    <col min="7" max="7" width="15.7" style="165" customWidth="1"/>
    <col min="8" max="16384" width="9" style="83"/>
  </cols>
  <sheetData>
    <row r="1" ht="25.5" spans="1:7">
      <c r="A1" s="166" t="s">
        <v>76</v>
      </c>
      <c r="B1" s="166"/>
      <c r="C1" s="166"/>
      <c r="D1" s="166"/>
      <c r="E1" s="166"/>
      <c r="F1" s="166"/>
      <c r="G1" s="166"/>
    </row>
    <row r="2" s="2" customFormat="1" ht="28.5" spans="1:7">
      <c r="A2" s="7" t="s">
        <v>16</v>
      </c>
      <c r="B2" s="7" t="s">
        <v>40</v>
      </c>
      <c r="C2" s="7" t="s">
        <v>41</v>
      </c>
      <c r="D2" s="7" t="s">
        <v>42</v>
      </c>
      <c r="E2" s="8" t="s">
        <v>43</v>
      </c>
      <c r="F2" s="8" t="s">
        <v>44</v>
      </c>
      <c r="G2" s="8" t="s">
        <v>45</v>
      </c>
    </row>
    <row r="3" s="79" customFormat="1" ht="23" customHeight="1" spans="1:7">
      <c r="A3" s="160" t="s">
        <v>77</v>
      </c>
      <c r="B3" s="55" t="s">
        <v>78</v>
      </c>
      <c r="C3" s="55"/>
      <c r="D3" s="55"/>
      <c r="E3" s="55"/>
      <c r="F3" s="55"/>
      <c r="G3" s="55"/>
    </row>
    <row r="4" ht="14.25" spans="1:7">
      <c r="A4" s="46">
        <v>1.1</v>
      </c>
      <c r="B4" s="46" t="s">
        <v>79</v>
      </c>
      <c r="C4" s="57" t="s">
        <v>80</v>
      </c>
      <c r="D4" s="90" t="s">
        <v>81</v>
      </c>
      <c r="E4" s="163"/>
      <c r="F4" s="163">
        <v>26</v>
      </c>
      <c r="G4" s="25">
        <f>F4*E4</f>
        <v>0</v>
      </c>
    </row>
    <row r="5" ht="14.25" spans="1:7">
      <c r="A5" s="46"/>
      <c r="B5" s="46"/>
      <c r="C5" s="57" t="s">
        <v>82</v>
      </c>
      <c r="D5" s="90" t="s">
        <v>81</v>
      </c>
      <c r="E5" s="163"/>
      <c r="F5" s="163">
        <v>26</v>
      </c>
      <c r="G5" s="25">
        <f t="shared" ref="G5:G43" si="0">F5*E5</f>
        <v>0</v>
      </c>
    </row>
    <row r="6" ht="14.25" spans="1:7">
      <c r="A6" s="46"/>
      <c r="B6" s="46"/>
      <c r="C6" s="57" t="s">
        <v>83</v>
      </c>
      <c r="D6" s="90" t="s">
        <v>81</v>
      </c>
      <c r="E6" s="163"/>
      <c r="F6" s="163">
        <v>26</v>
      </c>
      <c r="G6" s="25">
        <f t="shared" si="0"/>
        <v>0</v>
      </c>
    </row>
    <row r="7" ht="14.25" spans="1:7">
      <c r="A7" s="46"/>
      <c r="B7" s="46"/>
      <c r="C7" s="57" t="s">
        <v>84</v>
      </c>
      <c r="D7" s="90" t="s">
        <v>81</v>
      </c>
      <c r="E7" s="163"/>
      <c r="F7" s="163">
        <v>26</v>
      </c>
      <c r="G7" s="25">
        <f t="shared" si="0"/>
        <v>0</v>
      </c>
    </row>
    <row r="8" ht="14.25" spans="1:7">
      <c r="A8" s="46">
        <v>1.2</v>
      </c>
      <c r="B8" s="46" t="s">
        <v>85</v>
      </c>
      <c r="C8" s="57" t="s">
        <v>86</v>
      </c>
      <c r="D8" s="90" t="s">
        <v>48</v>
      </c>
      <c r="E8" s="163"/>
      <c r="F8" s="163">
        <v>3</v>
      </c>
      <c r="G8" s="25">
        <f t="shared" si="0"/>
        <v>0</v>
      </c>
    </row>
    <row r="9" ht="14.25" spans="1:7">
      <c r="A9" s="46"/>
      <c r="B9" s="46"/>
      <c r="C9" s="57" t="s">
        <v>87</v>
      </c>
      <c r="D9" s="90" t="s">
        <v>48</v>
      </c>
      <c r="E9" s="163"/>
      <c r="F9" s="163">
        <v>10</v>
      </c>
      <c r="G9" s="25">
        <f t="shared" si="0"/>
        <v>0</v>
      </c>
    </row>
    <row r="10" ht="14.25" spans="1:7">
      <c r="A10" s="46">
        <v>1.3</v>
      </c>
      <c r="B10" s="46" t="s">
        <v>88</v>
      </c>
      <c r="C10" s="57" t="s">
        <v>89</v>
      </c>
      <c r="D10" s="90" t="s">
        <v>48</v>
      </c>
      <c r="E10" s="163"/>
      <c r="F10" s="163">
        <v>2.5</v>
      </c>
      <c r="G10" s="25">
        <f t="shared" si="0"/>
        <v>0</v>
      </c>
    </row>
    <row r="11" ht="14.25" spans="1:7">
      <c r="A11" s="46"/>
      <c r="B11" s="46"/>
      <c r="C11" s="57" t="s">
        <v>90</v>
      </c>
      <c r="D11" s="90" t="s">
        <v>48</v>
      </c>
      <c r="E11" s="163"/>
      <c r="F11" s="163">
        <v>2.5</v>
      </c>
      <c r="G11" s="25">
        <f t="shared" si="0"/>
        <v>0</v>
      </c>
    </row>
    <row r="12" ht="14.25" spans="1:7">
      <c r="A12" s="46"/>
      <c r="B12" s="46"/>
      <c r="C12" s="57" t="s">
        <v>91</v>
      </c>
      <c r="D12" s="90" t="s">
        <v>48</v>
      </c>
      <c r="E12" s="163"/>
      <c r="F12" s="163">
        <v>1.5</v>
      </c>
      <c r="G12" s="25">
        <f t="shared" si="0"/>
        <v>0</v>
      </c>
    </row>
    <row r="13" ht="14.25" spans="1:7">
      <c r="A13" s="46"/>
      <c r="B13" s="46"/>
      <c r="C13" s="57" t="s">
        <v>92</v>
      </c>
      <c r="D13" s="90" t="s">
        <v>48</v>
      </c>
      <c r="E13" s="163"/>
      <c r="F13" s="163">
        <v>1.5</v>
      </c>
      <c r="G13" s="25">
        <f t="shared" si="0"/>
        <v>0</v>
      </c>
    </row>
    <row r="14" ht="14.25" spans="1:7">
      <c r="A14" s="46"/>
      <c r="B14" s="24" t="s">
        <v>93</v>
      </c>
      <c r="C14" s="23"/>
      <c r="D14" s="23"/>
      <c r="E14" s="64"/>
      <c r="F14" s="25"/>
      <c r="G14" s="26">
        <f>SUM(G4:G13)</f>
        <v>0</v>
      </c>
    </row>
    <row r="15" ht="14.25" spans="1:7">
      <c r="A15" s="46">
        <v>2</v>
      </c>
      <c r="B15" s="55" t="s">
        <v>94</v>
      </c>
      <c r="C15" s="55"/>
      <c r="D15" s="55"/>
      <c r="E15" s="55"/>
      <c r="F15" s="55"/>
      <c r="G15" s="55"/>
    </row>
    <row r="16" ht="14.25" spans="1:7">
      <c r="A16" s="46">
        <v>2.1</v>
      </c>
      <c r="B16" s="46" t="s">
        <v>95</v>
      </c>
      <c r="C16" s="57" t="s">
        <v>96</v>
      </c>
      <c r="D16" s="90" t="s">
        <v>48</v>
      </c>
      <c r="E16" s="163"/>
      <c r="F16" s="163">
        <v>0.5</v>
      </c>
      <c r="G16" s="25">
        <f t="shared" si="0"/>
        <v>0</v>
      </c>
    </row>
    <row r="17" ht="14.25" spans="1:7">
      <c r="A17" s="46"/>
      <c r="B17" s="46"/>
      <c r="C17" s="57" t="s">
        <v>97</v>
      </c>
      <c r="D17" s="90" t="s">
        <v>48</v>
      </c>
      <c r="E17" s="163"/>
      <c r="F17" s="163">
        <v>4</v>
      </c>
      <c r="G17" s="25">
        <f t="shared" si="0"/>
        <v>0</v>
      </c>
    </row>
    <row r="18" ht="14.25" spans="1:7">
      <c r="A18" s="46"/>
      <c r="B18" s="46"/>
      <c r="C18" s="57" t="s">
        <v>98</v>
      </c>
      <c r="D18" s="90" t="s">
        <v>48</v>
      </c>
      <c r="E18" s="163"/>
      <c r="F18" s="163">
        <v>2</v>
      </c>
      <c r="G18" s="25">
        <f t="shared" si="0"/>
        <v>0</v>
      </c>
    </row>
    <row r="19" ht="14.25" spans="1:7">
      <c r="A19" s="46"/>
      <c r="B19" s="46"/>
      <c r="C19" s="57" t="s">
        <v>99</v>
      </c>
      <c r="D19" s="90" t="s">
        <v>48</v>
      </c>
      <c r="E19" s="163"/>
      <c r="F19" s="163">
        <v>1</v>
      </c>
      <c r="G19" s="25">
        <f t="shared" si="0"/>
        <v>0</v>
      </c>
    </row>
    <row r="20" ht="14.25" spans="1:7">
      <c r="A20" s="46">
        <v>2.2</v>
      </c>
      <c r="B20" s="46" t="s">
        <v>100</v>
      </c>
      <c r="C20" s="57" t="s">
        <v>101</v>
      </c>
      <c r="D20" s="90" t="s">
        <v>48</v>
      </c>
      <c r="E20" s="163"/>
      <c r="F20" s="163">
        <v>1.5</v>
      </c>
      <c r="G20" s="25">
        <f t="shared" si="0"/>
        <v>0</v>
      </c>
    </row>
    <row r="21" ht="14.25" spans="1:7">
      <c r="A21" s="46"/>
      <c r="B21" s="46"/>
      <c r="C21" s="57" t="s">
        <v>102</v>
      </c>
      <c r="D21" s="90" t="s">
        <v>48</v>
      </c>
      <c r="E21" s="163"/>
      <c r="F21" s="163">
        <v>1.5</v>
      </c>
      <c r="G21" s="25">
        <f t="shared" si="0"/>
        <v>0</v>
      </c>
    </row>
    <row r="22" ht="14.25" spans="1:7">
      <c r="A22" s="46"/>
      <c r="B22" s="46"/>
      <c r="C22" s="57" t="s">
        <v>103</v>
      </c>
      <c r="D22" s="90" t="s">
        <v>48</v>
      </c>
      <c r="E22" s="163"/>
      <c r="F22" s="163">
        <v>2</v>
      </c>
      <c r="G22" s="25">
        <f t="shared" si="0"/>
        <v>0</v>
      </c>
    </row>
    <row r="23" ht="14.25" spans="1:7">
      <c r="A23" s="46"/>
      <c r="B23" s="46"/>
      <c r="C23" s="57" t="s">
        <v>104</v>
      </c>
      <c r="D23" s="90" t="s">
        <v>48</v>
      </c>
      <c r="E23" s="163"/>
      <c r="F23" s="163">
        <v>2</v>
      </c>
      <c r="G23" s="25">
        <f t="shared" si="0"/>
        <v>0</v>
      </c>
    </row>
    <row r="24" ht="14.25" spans="1:7">
      <c r="A24" s="46"/>
      <c r="B24" s="24" t="s">
        <v>105</v>
      </c>
      <c r="C24" s="23"/>
      <c r="D24" s="23"/>
      <c r="E24" s="64"/>
      <c r="F24" s="25"/>
      <c r="G24" s="26">
        <f>SUM(G16:G23)</f>
        <v>0</v>
      </c>
    </row>
    <row r="25" ht="14.25" spans="1:7">
      <c r="A25" s="46">
        <v>3</v>
      </c>
      <c r="B25" s="55" t="s">
        <v>106</v>
      </c>
      <c r="C25" s="55"/>
      <c r="D25" s="55"/>
      <c r="E25" s="55"/>
      <c r="F25" s="55"/>
      <c r="G25" s="55"/>
    </row>
    <row r="26" ht="14.25" spans="1:7">
      <c r="A26" s="46">
        <v>3.1</v>
      </c>
      <c r="B26" s="24" t="s">
        <v>106</v>
      </c>
      <c r="C26" s="57" t="s">
        <v>107</v>
      </c>
      <c r="D26" s="90" t="s">
        <v>48</v>
      </c>
      <c r="E26" s="163"/>
      <c r="F26" s="101">
        <v>1</v>
      </c>
      <c r="G26" s="61">
        <f t="shared" si="0"/>
        <v>0</v>
      </c>
    </row>
    <row r="27" ht="14.25" spans="1:7">
      <c r="A27" s="46"/>
      <c r="B27" s="24"/>
      <c r="C27" s="57" t="s">
        <v>108</v>
      </c>
      <c r="D27" s="90" t="s">
        <v>48</v>
      </c>
      <c r="E27" s="163"/>
      <c r="F27" s="101">
        <v>1</v>
      </c>
      <c r="G27" s="61">
        <f t="shared" si="0"/>
        <v>0</v>
      </c>
    </row>
    <row r="28" ht="14.25" spans="1:7">
      <c r="A28" s="46"/>
      <c r="B28" s="24"/>
      <c r="C28" s="57" t="s">
        <v>109</v>
      </c>
      <c r="D28" s="90" t="s">
        <v>48</v>
      </c>
      <c r="E28" s="163"/>
      <c r="F28" s="101">
        <v>1</v>
      </c>
      <c r="G28" s="61">
        <f t="shared" si="0"/>
        <v>0</v>
      </c>
    </row>
    <row r="29" ht="14.25" spans="1:7">
      <c r="A29" s="46"/>
      <c r="B29" s="24"/>
      <c r="C29" s="57" t="s">
        <v>110</v>
      </c>
      <c r="D29" s="90" t="s">
        <v>48</v>
      </c>
      <c r="E29" s="163"/>
      <c r="F29" s="101">
        <v>1</v>
      </c>
      <c r="G29" s="61">
        <f t="shared" si="0"/>
        <v>0</v>
      </c>
    </row>
    <row r="30" ht="14.25" spans="1:7">
      <c r="A30" s="46"/>
      <c r="B30" s="24"/>
      <c r="C30" s="57" t="s">
        <v>111</v>
      </c>
      <c r="D30" s="90" t="s">
        <v>48</v>
      </c>
      <c r="E30" s="163"/>
      <c r="F30" s="101">
        <v>1</v>
      </c>
      <c r="G30" s="61">
        <f t="shared" si="0"/>
        <v>0</v>
      </c>
    </row>
    <row r="31" ht="14.25" spans="1:7">
      <c r="A31" s="46"/>
      <c r="B31" s="24"/>
      <c r="C31" s="57" t="s">
        <v>112</v>
      </c>
      <c r="D31" s="90" t="s">
        <v>48</v>
      </c>
      <c r="E31" s="163"/>
      <c r="F31" s="101">
        <v>1</v>
      </c>
      <c r="G31" s="61">
        <f t="shared" si="0"/>
        <v>0</v>
      </c>
    </row>
    <row r="32" ht="14.25" spans="1:7">
      <c r="A32" s="46"/>
      <c r="B32" s="24"/>
      <c r="C32" s="57" t="s">
        <v>113</v>
      </c>
      <c r="D32" s="90" t="s">
        <v>48</v>
      </c>
      <c r="E32" s="163"/>
      <c r="F32" s="101">
        <v>1</v>
      </c>
      <c r="G32" s="61">
        <f t="shared" si="0"/>
        <v>0</v>
      </c>
    </row>
    <row r="33" ht="14.25" spans="1:7">
      <c r="A33" s="46"/>
      <c r="B33" s="24"/>
      <c r="C33" s="57" t="s">
        <v>114</v>
      </c>
      <c r="D33" s="90" t="s">
        <v>48</v>
      </c>
      <c r="E33" s="163"/>
      <c r="F33" s="101">
        <v>1</v>
      </c>
      <c r="G33" s="61">
        <f t="shared" si="0"/>
        <v>0</v>
      </c>
    </row>
    <row r="34" ht="14.25" spans="1:7">
      <c r="A34" s="46"/>
      <c r="B34" s="24"/>
      <c r="C34" s="57" t="s">
        <v>115</v>
      </c>
      <c r="D34" s="90" t="s">
        <v>48</v>
      </c>
      <c r="E34" s="163"/>
      <c r="F34" s="101">
        <v>1</v>
      </c>
      <c r="G34" s="61">
        <f t="shared" si="0"/>
        <v>0</v>
      </c>
    </row>
    <row r="35" ht="14.25" spans="1:7">
      <c r="A35" s="46"/>
      <c r="B35" s="24"/>
      <c r="C35" s="57" t="s">
        <v>116</v>
      </c>
      <c r="D35" s="90" t="s">
        <v>48</v>
      </c>
      <c r="E35" s="163"/>
      <c r="F35" s="101">
        <v>1</v>
      </c>
      <c r="G35" s="61">
        <f t="shared" si="0"/>
        <v>0</v>
      </c>
    </row>
    <row r="36" ht="14.25" spans="1:7">
      <c r="A36" s="46"/>
      <c r="B36" s="24"/>
      <c r="C36" s="57" t="s">
        <v>117</v>
      </c>
      <c r="D36" s="90" t="s">
        <v>48</v>
      </c>
      <c r="E36" s="163"/>
      <c r="F36" s="101">
        <v>1</v>
      </c>
      <c r="G36" s="61">
        <f t="shared" si="0"/>
        <v>0</v>
      </c>
    </row>
    <row r="37" ht="14.25" spans="1:7">
      <c r="A37" s="46"/>
      <c r="B37" s="24"/>
      <c r="C37" s="57" t="s">
        <v>118</v>
      </c>
      <c r="D37" s="90" t="s">
        <v>48</v>
      </c>
      <c r="E37" s="163"/>
      <c r="F37" s="101">
        <v>1</v>
      </c>
      <c r="G37" s="61">
        <f t="shared" si="0"/>
        <v>0</v>
      </c>
    </row>
    <row r="38" ht="14.25" spans="1:7">
      <c r="A38" s="46"/>
      <c r="B38" s="24"/>
      <c r="C38" s="57" t="s">
        <v>119</v>
      </c>
      <c r="D38" s="90" t="s">
        <v>48</v>
      </c>
      <c r="E38" s="163"/>
      <c r="F38" s="101">
        <v>1</v>
      </c>
      <c r="G38" s="61">
        <f t="shared" si="0"/>
        <v>0</v>
      </c>
    </row>
    <row r="39" ht="14.25" spans="1:7">
      <c r="A39" s="46"/>
      <c r="B39" s="24"/>
      <c r="C39" s="57" t="s">
        <v>120</v>
      </c>
      <c r="D39" s="90" t="s">
        <v>48</v>
      </c>
      <c r="E39" s="163"/>
      <c r="F39" s="101">
        <v>1</v>
      </c>
      <c r="G39" s="61">
        <f t="shared" si="0"/>
        <v>0</v>
      </c>
    </row>
    <row r="40" ht="14.25" spans="1:7">
      <c r="A40" s="46"/>
      <c r="B40" s="24"/>
      <c r="C40" s="57" t="s">
        <v>121</v>
      </c>
      <c r="D40" s="90" t="s">
        <v>48</v>
      </c>
      <c r="E40" s="163"/>
      <c r="F40" s="101">
        <v>1</v>
      </c>
      <c r="G40" s="61">
        <f t="shared" si="0"/>
        <v>0</v>
      </c>
    </row>
    <row r="41" ht="14.25" spans="1:7">
      <c r="A41" s="46"/>
      <c r="B41" s="24" t="s">
        <v>122</v>
      </c>
      <c r="C41" s="23"/>
      <c r="D41" s="23"/>
      <c r="E41" s="64"/>
      <c r="F41" s="25"/>
      <c r="G41" s="26">
        <f>SUM(G26:G40)</f>
        <v>0</v>
      </c>
    </row>
    <row r="42" ht="14.25" spans="1:7">
      <c r="A42" s="46">
        <v>4</v>
      </c>
      <c r="B42" s="55" t="s">
        <v>123</v>
      </c>
      <c r="C42" s="55"/>
      <c r="D42" s="55"/>
      <c r="E42" s="55"/>
      <c r="F42" s="55"/>
      <c r="G42" s="55"/>
    </row>
    <row r="43" ht="42.75" spans="1:7">
      <c r="A43" s="46">
        <v>4.1</v>
      </c>
      <c r="B43" s="24" t="s">
        <v>123</v>
      </c>
      <c r="C43" s="57" t="s">
        <v>124</v>
      </c>
      <c r="D43" s="90" t="s">
        <v>48</v>
      </c>
      <c r="E43" s="163"/>
      <c r="F43" s="25">
        <v>1</v>
      </c>
      <c r="G43" s="25">
        <f t="shared" si="0"/>
        <v>0</v>
      </c>
    </row>
    <row r="44" ht="14.25" spans="1:7">
      <c r="A44" s="46"/>
      <c r="B44" s="24" t="s">
        <v>125</v>
      </c>
      <c r="C44" s="23"/>
      <c r="D44" s="23"/>
      <c r="E44" s="64"/>
      <c r="F44" s="25"/>
      <c r="G44" s="26">
        <f>SUM(G43)</f>
        <v>0</v>
      </c>
    </row>
    <row r="45" ht="14.25" spans="1:7">
      <c r="A45" s="46"/>
      <c r="B45" s="24" t="s">
        <v>38</v>
      </c>
      <c r="C45" s="23"/>
      <c r="D45" s="23"/>
      <c r="E45" s="64"/>
      <c r="F45" s="25"/>
      <c r="G45" s="26">
        <f>SUM(G44,G41,G24,G14)</f>
        <v>0</v>
      </c>
    </row>
    <row r="46" spans="2:2">
      <c r="B46" s="167"/>
    </row>
  </sheetData>
  <mergeCells count="17">
    <mergeCell ref="A1:G1"/>
    <mergeCell ref="B3:G3"/>
    <mergeCell ref="B15:G15"/>
    <mergeCell ref="B25:G25"/>
    <mergeCell ref="B42:G42"/>
    <mergeCell ref="A4:A7"/>
    <mergeCell ref="A8:A9"/>
    <mergeCell ref="A10:A13"/>
    <mergeCell ref="A16:A19"/>
    <mergeCell ref="A20:A23"/>
    <mergeCell ref="A26:A40"/>
    <mergeCell ref="B4:B7"/>
    <mergeCell ref="B8:B9"/>
    <mergeCell ref="B10:B13"/>
    <mergeCell ref="B16:B19"/>
    <mergeCell ref="B20:B23"/>
    <mergeCell ref="B26:B4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zoomScale="70" zoomScaleNormal="70" workbookViewId="0">
      <pane ySplit="2" topLeftCell="A3" activePane="bottomLeft" state="frozen"/>
      <selection/>
      <selection pane="bottomLeft" activeCell="C10" sqref="C10"/>
    </sheetView>
  </sheetViews>
  <sheetFormatPr defaultColWidth="9" defaultRowHeight="12.75" outlineLevelCol="6"/>
  <cols>
    <col min="1" max="1" width="8.7" style="159" customWidth="1"/>
    <col min="2" max="2" width="30.7" customWidth="1"/>
    <col min="3" max="3" width="44.2777777777778" customWidth="1"/>
    <col min="4" max="4" width="15.7" customWidth="1"/>
    <col min="5" max="7" width="15.7" style="121" customWidth="1"/>
  </cols>
  <sheetData>
    <row r="1" ht="27" customHeight="1" spans="1:7">
      <c r="A1" s="52" t="s">
        <v>126</v>
      </c>
      <c r="B1" s="53"/>
      <c r="C1" s="53"/>
      <c r="D1" s="53"/>
      <c r="E1" s="53"/>
      <c r="F1" s="53"/>
      <c r="G1" s="53"/>
    </row>
    <row r="2" s="29" customFormat="1" ht="28.5" spans="1:7">
      <c r="A2" s="7" t="s">
        <v>16</v>
      </c>
      <c r="B2" s="7" t="s">
        <v>40</v>
      </c>
      <c r="C2" s="7" t="s">
        <v>41</v>
      </c>
      <c r="D2" s="7" t="s">
        <v>42</v>
      </c>
      <c r="E2" s="8" t="s">
        <v>43</v>
      </c>
      <c r="F2" s="8" t="s">
        <v>44</v>
      </c>
      <c r="G2" s="8" t="s">
        <v>45</v>
      </c>
    </row>
    <row r="3" s="79" customFormat="1" ht="39" customHeight="1" spans="1:7">
      <c r="A3" s="160" t="s">
        <v>77</v>
      </c>
      <c r="B3" s="102" t="s">
        <v>127</v>
      </c>
      <c r="C3" s="103"/>
      <c r="D3" s="103"/>
      <c r="E3" s="103"/>
      <c r="F3" s="103"/>
      <c r="G3" s="103"/>
    </row>
    <row r="4" s="79" customFormat="1" ht="39" customHeight="1" spans="1:7">
      <c r="A4" s="57">
        <v>1.1</v>
      </c>
      <c r="B4" s="57" t="s">
        <v>128</v>
      </c>
      <c r="C4" s="57" t="s">
        <v>127</v>
      </c>
      <c r="D4" s="161" t="s">
        <v>129</v>
      </c>
      <c r="E4" s="162"/>
      <c r="F4" s="162">
        <v>1</v>
      </c>
      <c r="G4" s="163">
        <v>0</v>
      </c>
    </row>
    <row r="5" ht="14.25" spans="1:7">
      <c r="A5" s="46"/>
      <c r="B5" s="24" t="s">
        <v>93</v>
      </c>
      <c r="C5" s="23"/>
      <c r="D5" s="23"/>
      <c r="E5" s="25"/>
      <c r="F5" s="64"/>
      <c r="G5" s="163">
        <f>SUM(G4)</f>
        <v>0</v>
      </c>
    </row>
    <row r="6" ht="14.25" spans="1:7">
      <c r="A6" s="46">
        <v>2</v>
      </c>
      <c r="B6" s="102" t="s">
        <v>130</v>
      </c>
      <c r="C6" s="103"/>
      <c r="D6" s="103"/>
      <c r="E6" s="103"/>
      <c r="F6" s="103"/>
      <c r="G6" s="103"/>
    </row>
    <row r="7" s="80" customFormat="1" ht="15.75" spans="1:7">
      <c r="A7" s="57">
        <v>2.1</v>
      </c>
      <c r="B7" s="57" t="s">
        <v>131</v>
      </c>
      <c r="C7" s="57" t="s">
        <v>132</v>
      </c>
      <c r="D7" s="90" t="s">
        <v>48</v>
      </c>
      <c r="E7" s="163"/>
      <c r="F7" s="163">
        <v>2</v>
      </c>
      <c r="G7" s="163">
        <f>F7*E7</f>
        <v>0</v>
      </c>
    </row>
    <row r="8" s="80" customFormat="1" ht="15.75" spans="1:7">
      <c r="A8" s="57"/>
      <c r="B8" s="57"/>
      <c r="C8" s="57" t="s">
        <v>133</v>
      </c>
      <c r="D8" s="90" t="s">
        <v>48</v>
      </c>
      <c r="E8" s="163"/>
      <c r="F8" s="163">
        <v>2</v>
      </c>
      <c r="G8" s="163">
        <f t="shared" ref="G8:G12" si="0">F8*E8</f>
        <v>0</v>
      </c>
    </row>
    <row r="9" s="80" customFormat="1" ht="15.75" spans="1:7">
      <c r="A9" s="57"/>
      <c r="B9" s="57"/>
      <c r="C9" s="57" t="s">
        <v>134</v>
      </c>
      <c r="D9" s="90" t="s">
        <v>48</v>
      </c>
      <c r="E9" s="163"/>
      <c r="F9" s="163">
        <v>2</v>
      </c>
      <c r="G9" s="163">
        <f t="shared" si="0"/>
        <v>0</v>
      </c>
    </row>
    <row r="10" s="80" customFormat="1" ht="15.75" spans="1:7">
      <c r="A10" s="57"/>
      <c r="B10" s="57"/>
      <c r="C10" s="57" t="s">
        <v>135</v>
      </c>
      <c r="D10" s="90" t="s">
        <v>48</v>
      </c>
      <c r="E10" s="163"/>
      <c r="F10" s="163">
        <v>2</v>
      </c>
      <c r="G10" s="163">
        <f t="shared" si="0"/>
        <v>0</v>
      </c>
    </row>
    <row r="11" s="80" customFormat="1" ht="15.75" spans="1:7">
      <c r="A11" s="57"/>
      <c r="B11" s="57"/>
      <c r="C11" s="57" t="s">
        <v>136</v>
      </c>
      <c r="D11" s="90" t="s">
        <v>48</v>
      </c>
      <c r="E11" s="163"/>
      <c r="F11" s="163">
        <v>2</v>
      </c>
      <c r="G11" s="163">
        <f t="shared" si="0"/>
        <v>0</v>
      </c>
    </row>
    <row r="12" s="80" customFormat="1" ht="15.75" spans="1:7">
      <c r="A12" s="57">
        <v>2.2</v>
      </c>
      <c r="B12" s="57" t="s">
        <v>137</v>
      </c>
      <c r="C12" s="57" t="s">
        <v>138</v>
      </c>
      <c r="D12" s="90" t="s">
        <v>48</v>
      </c>
      <c r="E12" s="163"/>
      <c r="F12" s="163">
        <v>2</v>
      </c>
      <c r="G12" s="163">
        <f t="shared" si="0"/>
        <v>0</v>
      </c>
    </row>
    <row r="13" s="80" customFormat="1" ht="15.75" spans="1:7">
      <c r="A13" s="57"/>
      <c r="B13" s="57"/>
      <c r="C13" s="57" t="s">
        <v>139</v>
      </c>
      <c r="D13" s="90" t="s">
        <v>48</v>
      </c>
      <c r="E13" s="163"/>
      <c r="F13" s="163">
        <v>2</v>
      </c>
      <c r="G13" s="163">
        <f t="shared" ref="G13:G17" si="1">F13*E13</f>
        <v>0</v>
      </c>
    </row>
    <row r="14" s="80" customFormat="1" ht="15.75" spans="1:7">
      <c r="A14" s="57"/>
      <c r="B14" s="57"/>
      <c r="C14" s="57" t="s">
        <v>140</v>
      </c>
      <c r="D14" s="90" t="s">
        <v>48</v>
      </c>
      <c r="E14" s="163"/>
      <c r="F14" s="163">
        <v>2</v>
      </c>
      <c r="G14" s="163">
        <f t="shared" si="1"/>
        <v>0</v>
      </c>
    </row>
    <row r="15" s="80" customFormat="1" ht="15.75" spans="1:7">
      <c r="A15" s="57"/>
      <c r="B15" s="57"/>
      <c r="C15" s="57" t="s">
        <v>141</v>
      </c>
      <c r="D15" s="90" t="s">
        <v>48</v>
      </c>
      <c r="E15" s="163"/>
      <c r="F15" s="163">
        <v>2</v>
      </c>
      <c r="G15" s="163">
        <f t="shared" si="1"/>
        <v>0</v>
      </c>
    </row>
    <row r="16" s="80" customFormat="1" ht="15.75" spans="1:7">
      <c r="A16" s="57"/>
      <c r="B16" s="57"/>
      <c r="C16" s="57" t="s">
        <v>142</v>
      </c>
      <c r="D16" s="90" t="s">
        <v>48</v>
      </c>
      <c r="E16" s="163"/>
      <c r="F16" s="163">
        <v>2</v>
      </c>
      <c r="G16" s="163">
        <f t="shared" si="1"/>
        <v>0</v>
      </c>
    </row>
    <row r="17" s="80" customFormat="1" ht="15.75" spans="1:7">
      <c r="A17" s="57">
        <v>2.3</v>
      </c>
      <c r="B17" s="57" t="s">
        <v>143</v>
      </c>
      <c r="C17" s="57" t="s">
        <v>144</v>
      </c>
      <c r="D17" s="90" t="s">
        <v>48</v>
      </c>
      <c r="E17" s="163"/>
      <c r="F17" s="163">
        <v>2</v>
      </c>
      <c r="G17" s="163">
        <f t="shared" si="1"/>
        <v>0</v>
      </c>
    </row>
    <row r="18" s="80" customFormat="1" ht="15.75" spans="1:7">
      <c r="A18" s="57"/>
      <c r="B18" s="57"/>
      <c r="C18" s="57" t="s">
        <v>145</v>
      </c>
      <c r="D18" s="90" t="s">
        <v>48</v>
      </c>
      <c r="E18" s="163"/>
      <c r="F18" s="163">
        <v>2</v>
      </c>
      <c r="G18" s="163">
        <f t="shared" ref="G18:G21" si="2">F18*E18</f>
        <v>0</v>
      </c>
    </row>
    <row r="19" s="80" customFormat="1" ht="15.75" spans="1:7">
      <c r="A19" s="57"/>
      <c r="B19" s="57"/>
      <c r="C19" s="57" t="s">
        <v>146</v>
      </c>
      <c r="D19" s="90" t="s">
        <v>48</v>
      </c>
      <c r="E19" s="163"/>
      <c r="F19" s="163">
        <v>2</v>
      </c>
      <c r="G19" s="163">
        <f t="shared" si="2"/>
        <v>0</v>
      </c>
    </row>
    <row r="20" s="80" customFormat="1" ht="15.75" spans="1:7">
      <c r="A20" s="57"/>
      <c r="B20" s="57"/>
      <c r="C20" s="57" t="s">
        <v>147</v>
      </c>
      <c r="D20" s="90" t="s">
        <v>48</v>
      </c>
      <c r="E20" s="163"/>
      <c r="F20" s="163">
        <v>2</v>
      </c>
      <c r="G20" s="163">
        <f t="shared" si="2"/>
        <v>0</v>
      </c>
    </row>
    <row r="21" s="80" customFormat="1" ht="15.75" spans="1:7">
      <c r="A21" s="57">
        <v>2.4</v>
      </c>
      <c r="B21" s="57" t="s">
        <v>148</v>
      </c>
      <c r="C21" s="57" t="s">
        <v>149</v>
      </c>
      <c r="D21" s="90" t="s">
        <v>48</v>
      </c>
      <c r="E21" s="163"/>
      <c r="F21" s="163">
        <v>4</v>
      </c>
      <c r="G21" s="163">
        <f t="shared" si="2"/>
        <v>0</v>
      </c>
    </row>
    <row r="22" s="80" customFormat="1" ht="15.75" spans="1:7">
      <c r="A22" s="57"/>
      <c r="B22" s="57"/>
      <c r="C22" s="57" t="s">
        <v>150</v>
      </c>
      <c r="D22" s="90" t="s">
        <v>48</v>
      </c>
      <c r="E22" s="163"/>
      <c r="F22" s="163">
        <v>2</v>
      </c>
      <c r="G22" s="163">
        <f t="shared" ref="G22:G27" si="3">F22*E22</f>
        <v>0</v>
      </c>
    </row>
    <row r="23" s="80" customFormat="1" ht="15.75" spans="1:7">
      <c r="A23" s="57"/>
      <c r="B23" s="57"/>
      <c r="C23" s="57" t="s">
        <v>151</v>
      </c>
      <c r="D23" s="90" t="s">
        <v>48</v>
      </c>
      <c r="E23" s="163"/>
      <c r="F23" s="163">
        <v>2</v>
      </c>
      <c r="G23" s="163">
        <f t="shared" si="3"/>
        <v>0</v>
      </c>
    </row>
    <row r="24" s="80" customFormat="1" ht="15.75" spans="1:7">
      <c r="A24" s="57"/>
      <c r="B24" s="57"/>
      <c r="C24" s="57" t="s">
        <v>152</v>
      </c>
      <c r="D24" s="90" t="s">
        <v>48</v>
      </c>
      <c r="E24" s="163"/>
      <c r="F24" s="163">
        <v>2</v>
      </c>
      <c r="G24" s="163">
        <f t="shared" si="3"/>
        <v>0</v>
      </c>
    </row>
    <row r="25" s="80" customFormat="1" ht="15.75" spans="1:7">
      <c r="A25" s="57"/>
      <c r="B25" s="57"/>
      <c r="C25" s="57" t="s">
        <v>153</v>
      </c>
      <c r="D25" s="90" t="s">
        <v>48</v>
      </c>
      <c r="E25" s="163"/>
      <c r="F25" s="163">
        <v>2</v>
      </c>
      <c r="G25" s="163">
        <f t="shared" si="3"/>
        <v>0</v>
      </c>
    </row>
    <row r="26" s="80" customFormat="1" ht="15.75" spans="1:7">
      <c r="A26" s="57"/>
      <c r="B26" s="57"/>
      <c r="C26" s="57" t="s">
        <v>154</v>
      </c>
      <c r="D26" s="90" t="s">
        <v>48</v>
      </c>
      <c r="E26" s="163"/>
      <c r="F26" s="163">
        <v>2</v>
      </c>
      <c r="G26" s="163">
        <f t="shared" si="3"/>
        <v>0</v>
      </c>
    </row>
    <row r="27" s="80" customFormat="1" ht="15.75" spans="1:7">
      <c r="A27" s="57">
        <v>2.5</v>
      </c>
      <c r="B27" s="57" t="s">
        <v>155</v>
      </c>
      <c r="C27" s="90" t="s">
        <v>156</v>
      </c>
      <c r="D27" s="90" t="s">
        <v>48</v>
      </c>
      <c r="E27" s="163"/>
      <c r="F27" s="163">
        <v>5</v>
      </c>
      <c r="G27" s="163">
        <f t="shared" si="3"/>
        <v>0</v>
      </c>
    </row>
    <row r="28" s="80" customFormat="1" ht="15.75" spans="1:7">
      <c r="A28" s="57"/>
      <c r="B28" s="57"/>
      <c r="C28" s="90" t="s">
        <v>157</v>
      </c>
      <c r="D28" s="90" t="s">
        <v>48</v>
      </c>
      <c r="E28" s="163"/>
      <c r="F28" s="163">
        <v>6</v>
      </c>
      <c r="G28" s="163">
        <f t="shared" ref="G28:G41" si="4">F28*E28</f>
        <v>0</v>
      </c>
    </row>
    <row r="29" s="80" customFormat="1" ht="15.75" spans="1:7">
      <c r="A29" s="57"/>
      <c r="B29" s="57"/>
      <c r="C29" s="90" t="s">
        <v>158</v>
      </c>
      <c r="D29" s="90" t="s">
        <v>48</v>
      </c>
      <c r="E29" s="163"/>
      <c r="F29" s="163">
        <v>2</v>
      </c>
      <c r="G29" s="163">
        <f t="shared" si="4"/>
        <v>0</v>
      </c>
    </row>
    <row r="30" s="80" customFormat="1" ht="15.75" spans="1:7">
      <c r="A30" s="57"/>
      <c r="B30" s="57"/>
      <c r="C30" s="90" t="s">
        <v>159</v>
      </c>
      <c r="D30" s="90" t="s">
        <v>48</v>
      </c>
      <c r="E30" s="163"/>
      <c r="F30" s="163">
        <v>2</v>
      </c>
      <c r="G30" s="163">
        <f t="shared" si="4"/>
        <v>0</v>
      </c>
    </row>
    <row r="31" s="80" customFormat="1" ht="15.75" spans="1:7">
      <c r="A31" s="57"/>
      <c r="B31" s="57"/>
      <c r="C31" s="90" t="s">
        <v>160</v>
      </c>
      <c r="D31" s="90" t="s">
        <v>48</v>
      </c>
      <c r="E31" s="163"/>
      <c r="F31" s="61">
        <v>26</v>
      </c>
      <c r="G31" s="61">
        <f t="shared" si="4"/>
        <v>0</v>
      </c>
    </row>
    <row r="32" s="80" customFormat="1" ht="15.75" spans="1:7">
      <c r="A32" s="57"/>
      <c r="B32" s="57"/>
      <c r="C32" s="90" t="s">
        <v>161</v>
      </c>
      <c r="D32" s="90" t="s">
        <v>48</v>
      </c>
      <c r="E32" s="163"/>
      <c r="F32" s="163">
        <v>7</v>
      </c>
      <c r="G32" s="163">
        <f t="shared" si="4"/>
        <v>0</v>
      </c>
    </row>
    <row r="33" s="80" customFormat="1" ht="15.75" spans="1:7">
      <c r="A33" s="57"/>
      <c r="B33" s="57"/>
      <c r="C33" s="90" t="s">
        <v>162</v>
      </c>
      <c r="D33" s="90" t="s">
        <v>48</v>
      </c>
      <c r="E33" s="163"/>
      <c r="F33" s="163">
        <v>3</v>
      </c>
      <c r="G33" s="163">
        <f t="shared" si="4"/>
        <v>0</v>
      </c>
    </row>
    <row r="34" s="80" customFormat="1" ht="15.75" spans="1:7">
      <c r="A34" s="57"/>
      <c r="B34" s="57"/>
      <c r="C34" s="90" t="s">
        <v>163</v>
      </c>
      <c r="D34" s="90" t="s">
        <v>48</v>
      </c>
      <c r="E34" s="163"/>
      <c r="F34" s="163">
        <v>1</v>
      </c>
      <c r="G34" s="163">
        <f t="shared" si="4"/>
        <v>0</v>
      </c>
    </row>
    <row r="35" s="80" customFormat="1" ht="15.75" spans="1:7">
      <c r="A35" s="57"/>
      <c r="B35" s="57"/>
      <c r="C35" s="90" t="s">
        <v>164</v>
      </c>
      <c r="D35" s="90" t="s">
        <v>48</v>
      </c>
      <c r="E35" s="163"/>
      <c r="F35" s="61">
        <v>1</v>
      </c>
      <c r="G35" s="61">
        <f t="shared" si="4"/>
        <v>0</v>
      </c>
    </row>
    <row r="36" s="80" customFormat="1" ht="15.75" spans="1:7">
      <c r="A36" s="57"/>
      <c r="B36" s="57"/>
      <c r="C36" s="90" t="s">
        <v>165</v>
      </c>
      <c r="D36" s="90" t="s">
        <v>48</v>
      </c>
      <c r="E36" s="163"/>
      <c r="F36" s="61">
        <v>1</v>
      </c>
      <c r="G36" s="61">
        <f t="shared" si="4"/>
        <v>0</v>
      </c>
    </row>
    <row r="37" s="80" customFormat="1" ht="15.75" spans="1:7">
      <c r="A37" s="57"/>
      <c r="B37" s="57"/>
      <c r="C37" s="90" t="s">
        <v>166</v>
      </c>
      <c r="D37" s="90" t="s">
        <v>48</v>
      </c>
      <c r="E37" s="163"/>
      <c r="F37" s="61">
        <v>1</v>
      </c>
      <c r="G37" s="61">
        <f t="shared" si="4"/>
        <v>0</v>
      </c>
    </row>
    <row r="38" s="80" customFormat="1" ht="15.75" spans="1:7">
      <c r="A38" s="57"/>
      <c r="B38" s="57"/>
      <c r="C38" s="90" t="s">
        <v>167</v>
      </c>
      <c r="D38" s="90" t="s">
        <v>48</v>
      </c>
      <c r="E38" s="163"/>
      <c r="F38" s="61">
        <v>1</v>
      </c>
      <c r="G38" s="61">
        <f t="shared" si="4"/>
        <v>0</v>
      </c>
    </row>
    <row r="39" s="80" customFormat="1" ht="15.75" spans="1:7">
      <c r="A39" s="57"/>
      <c r="B39" s="57"/>
      <c r="C39" s="90" t="s">
        <v>168</v>
      </c>
      <c r="D39" s="90" t="s">
        <v>48</v>
      </c>
      <c r="E39" s="163"/>
      <c r="F39" s="61">
        <v>1</v>
      </c>
      <c r="G39" s="61">
        <f t="shared" si="4"/>
        <v>0</v>
      </c>
    </row>
    <row r="40" s="80" customFormat="1" ht="15.75" spans="1:7">
      <c r="A40" s="57"/>
      <c r="B40" s="57"/>
      <c r="C40" s="90" t="s">
        <v>169</v>
      </c>
      <c r="D40" s="90" t="s">
        <v>48</v>
      </c>
      <c r="E40" s="163"/>
      <c r="F40" s="163">
        <v>2</v>
      </c>
      <c r="G40" s="163">
        <f t="shared" si="4"/>
        <v>0</v>
      </c>
    </row>
    <row r="41" s="80" customFormat="1" ht="15.75" spans="1:7">
      <c r="A41" s="57"/>
      <c r="B41" s="57"/>
      <c r="C41" s="90" t="s">
        <v>170</v>
      </c>
      <c r="D41" s="90" t="s">
        <v>48</v>
      </c>
      <c r="E41" s="163"/>
      <c r="F41" s="61">
        <v>1</v>
      </c>
      <c r="G41" s="61">
        <f t="shared" si="4"/>
        <v>0</v>
      </c>
    </row>
    <row r="42" ht="14.25" spans="1:7">
      <c r="A42" s="46"/>
      <c r="B42" s="24" t="s">
        <v>105</v>
      </c>
      <c r="C42" s="23"/>
      <c r="D42" s="23"/>
      <c r="E42" s="25"/>
      <c r="F42" s="64"/>
      <c r="G42" s="26">
        <f>SUM(G7:G41)</f>
        <v>0</v>
      </c>
    </row>
    <row r="43" ht="14.25" spans="1:7">
      <c r="A43" s="46"/>
      <c r="B43" s="24" t="s">
        <v>38</v>
      </c>
      <c r="C43" s="23"/>
      <c r="D43" s="23"/>
      <c r="E43" s="25"/>
      <c r="F43" s="64"/>
      <c r="G43" s="26">
        <f>SUM(G42,G5)</f>
        <v>0</v>
      </c>
    </row>
  </sheetData>
  <mergeCells count="13">
    <mergeCell ref="A1:G1"/>
    <mergeCell ref="B3:G3"/>
    <mergeCell ref="B6:G6"/>
    <mergeCell ref="A7:A11"/>
    <mergeCell ref="A12:A16"/>
    <mergeCell ref="A17:A20"/>
    <mergeCell ref="A21:A26"/>
    <mergeCell ref="A27:A41"/>
    <mergeCell ref="B7:B11"/>
    <mergeCell ref="B12:B16"/>
    <mergeCell ref="B17:B20"/>
    <mergeCell ref="B21:B26"/>
    <mergeCell ref="B27:B4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zoomScale="70" zoomScaleNormal="70" workbookViewId="0">
      <pane ySplit="2" topLeftCell="A3" activePane="bottomLeft" state="frozen"/>
      <selection/>
      <selection pane="bottomLeft" activeCell="E29" sqref="E29"/>
    </sheetView>
  </sheetViews>
  <sheetFormatPr defaultColWidth="9" defaultRowHeight="20.25" outlineLevelCol="6"/>
  <cols>
    <col min="1" max="1" width="8.7" style="31" customWidth="1"/>
    <col min="2" max="2" width="29.7666666666667" style="31" customWidth="1"/>
    <col min="3" max="3" width="42.8444444444444" style="31" customWidth="1"/>
    <col min="4" max="4" width="15.7" style="31" customWidth="1"/>
    <col min="5" max="7" width="15.7" style="72" customWidth="1"/>
    <col min="8" max="16384" width="9" style="31"/>
  </cols>
  <sheetData>
    <row r="1" ht="25.5" spans="1:7">
      <c r="A1" s="52" t="s">
        <v>171</v>
      </c>
      <c r="B1" s="53"/>
      <c r="C1" s="53"/>
      <c r="D1" s="53"/>
      <c r="E1" s="53"/>
      <c r="F1" s="53"/>
      <c r="G1" s="53"/>
    </row>
    <row r="2" s="29" customFormat="1" ht="28.5" spans="1:7">
      <c r="A2" s="7" t="s">
        <v>16</v>
      </c>
      <c r="B2" s="7" t="s">
        <v>40</v>
      </c>
      <c r="C2" s="7" t="s">
        <v>41</v>
      </c>
      <c r="D2" s="7" t="s">
        <v>42</v>
      </c>
      <c r="E2" s="8" t="s">
        <v>172</v>
      </c>
      <c r="F2" s="8" t="s">
        <v>44</v>
      </c>
      <c r="G2" s="8" t="s">
        <v>45</v>
      </c>
    </row>
    <row r="3" s="115" customFormat="1" spans="1:7">
      <c r="A3" s="87">
        <v>1</v>
      </c>
      <c r="B3" s="87" t="s">
        <v>173</v>
      </c>
      <c r="C3" s="87" t="s">
        <v>173</v>
      </c>
      <c r="D3" s="88" t="s">
        <v>48</v>
      </c>
      <c r="E3" s="89"/>
      <c r="F3" s="89">
        <v>2</v>
      </c>
      <c r="G3" s="89">
        <f>F3*E3</f>
        <v>0</v>
      </c>
    </row>
    <row r="4" s="115" customFormat="1" spans="1:7">
      <c r="A4" s="87">
        <v>2</v>
      </c>
      <c r="B4" s="87" t="s">
        <v>174</v>
      </c>
      <c r="C4" s="87" t="s">
        <v>174</v>
      </c>
      <c r="D4" s="88" t="s">
        <v>48</v>
      </c>
      <c r="E4" s="89"/>
      <c r="F4" s="122">
        <v>10</v>
      </c>
      <c r="G4" s="122">
        <f t="shared" ref="G4:G10" si="0">F4*E4</f>
        <v>0</v>
      </c>
    </row>
    <row r="5" s="115" customFormat="1" spans="1:7">
      <c r="A5" s="87">
        <v>3</v>
      </c>
      <c r="B5" s="87" t="s">
        <v>175</v>
      </c>
      <c r="C5" s="87" t="s">
        <v>175</v>
      </c>
      <c r="D5" s="88" t="s">
        <v>48</v>
      </c>
      <c r="E5" s="89"/>
      <c r="F5" s="89">
        <v>3</v>
      </c>
      <c r="G5" s="89">
        <f t="shared" si="0"/>
        <v>0</v>
      </c>
    </row>
    <row r="6" s="115" customFormat="1" spans="1:7">
      <c r="A6" s="87">
        <v>4</v>
      </c>
      <c r="B6" s="87" t="s">
        <v>176</v>
      </c>
      <c r="C6" s="87" t="s">
        <v>176</v>
      </c>
      <c r="D6" s="88" t="s">
        <v>48</v>
      </c>
      <c r="E6" s="89"/>
      <c r="F6" s="89">
        <v>1</v>
      </c>
      <c r="G6" s="89">
        <f t="shared" si="0"/>
        <v>0</v>
      </c>
    </row>
    <row r="7" s="115" customFormat="1" spans="1:7">
      <c r="A7" s="87">
        <v>5</v>
      </c>
      <c r="B7" s="87" t="s">
        <v>177</v>
      </c>
      <c r="C7" s="87" t="s">
        <v>177</v>
      </c>
      <c r="D7" s="88" t="s">
        <v>48</v>
      </c>
      <c r="E7" s="89"/>
      <c r="F7" s="89">
        <v>2</v>
      </c>
      <c r="G7" s="89">
        <f t="shared" si="0"/>
        <v>0</v>
      </c>
    </row>
    <row r="8" s="115" customFormat="1" spans="1:7">
      <c r="A8" s="87">
        <v>6</v>
      </c>
      <c r="B8" s="87" t="s">
        <v>178</v>
      </c>
      <c r="C8" s="87" t="s">
        <v>178</v>
      </c>
      <c r="D8" s="88" t="s">
        <v>48</v>
      </c>
      <c r="E8" s="89"/>
      <c r="F8" s="89">
        <v>4</v>
      </c>
      <c r="G8" s="89">
        <f t="shared" si="0"/>
        <v>0</v>
      </c>
    </row>
    <row r="9" s="115" customFormat="1" spans="1:7">
      <c r="A9" s="87">
        <v>7</v>
      </c>
      <c r="B9" s="87" t="s">
        <v>179</v>
      </c>
      <c r="C9" s="87" t="s">
        <v>179</v>
      </c>
      <c r="D9" s="88" t="s">
        <v>48</v>
      </c>
      <c r="E9" s="89"/>
      <c r="F9" s="89">
        <v>1</v>
      </c>
      <c r="G9" s="89">
        <f t="shared" si="0"/>
        <v>0</v>
      </c>
    </row>
    <row r="10" s="115" customFormat="1" spans="1:7">
      <c r="A10" s="87">
        <v>8</v>
      </c>
      <c r="B10" s="87" t="s">
        <v>180</v>
      </c>
      <c r="C10" s="87" t="s">
        <v>180</v>
      </c>
      <c r="D10" s="88" t="s">
        <v>48</v>
      </c>
      <c r="E10" s="89"/>
      <c r="F10" s="89">
        <v>1</v>
      </c>
      <c r="G10" s="89">
        <f t="shared" si="0"/>
        <v>0</v>
      </c>
    </row>
    <row r="11" customFormat="1" ht="14.25" spans="1:7">
      <c r="A11" s="23"/>
      <c r="B11" s="24" t="s">
        <v>93</v>
      </c>
      <c r="C11" s="23"/>
      <c r="D11" s="23"/>
      <c r="E11" s="25"/>
      <c r="F11" s="64"/>
      <c r="G11" s="26">
        <f>SUM(G3:G10)</f>
        <v>0</v>
      </c>
    </row>
    <row r="12" customFormat="1" ht="14.25" spans="1:7">
      <c r="A12" s="23"/>
      <c r="B12" s="24" t="s">
        <v>38</v>
      </c>
      <c r="C12" s="23"/>
      <c r="D12" s="23"/>
      <c r="E12" s="25"/>
      <c r="F12" s="64"/>
      <c r="G12" s="26">
        <f>SUM(G11)</f>
        <v>0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zoomScale="85" zoomScaleNormal="85" topLeftCell="B1" workbookViewId="0">
      <pane xSplit="2" ySplit="2" topLeftCell="D3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5.75" outlineLevelCol="7"/>
  <cols>
    <col min="1" max="1" width="9" style="83"/>
    <col min="2" max="2" width="8.7" style="83" customWidth="1"/>
    <col min="3" max="3" width="25.8777777777778" style="83" customWidth="1"/>
    <col min="4" max="4" width="38.8222222222222" style="83" customWidth="1"/>
    <col min="5" max="5" width="15.7" style="83" customWidth="1"/>
    <col min="6" max="8" width="15.7" style="84" customWidth="1"/>
    <col min="9" max="16384" width="9" style="83"/>
  </cols>
  <sheetData>
    <row r="1" ht="25.5" spans="1:8">
      <c r="A1" s="52" t="s">
        <v>181</v>
      </c>
      <c r="B1" s="53"/>
      <c r="C1" s="53"/>
      <c r="D1" s="53"/>
      <c r="E1" s="53"/>
      <c r="F1" s="53"/>
      <c r="G1" s="53"/>
      <c r="H1" s="53"/>
    </row>
    <row r="2" s="2" customFormat="1" ht="28.5" spans="1:8">
      <c r="A2" s="7" t="s">
        <v>16</v>
      </c>
      <c r="B2" s="7" t="s">
        <v>16</v>
      </c>
      <c r="C2" s="7" t="s">
        <v>40</v>
      </c>
      <c r="D2" s="7" t="s">
        <v>41</v>
      </c>
      <c r="E2" s="7" t="s">
        <v>42</v>
      </c>
      <c r="F2" s="8" t="s">
        <v>172</v>
      </c>
      <c r="G2" s="8" t="s">
        <v>44</v>
      </c>
      <c r="H2" s="8" t="s">
        <v>45</v>
      </c>
    </row>
    <row r="3" s="80" customFormat="1" spans="1:8">
      <c r="A3" s="87">
        <v>1</v>
      </c>
      <c r="B3" s="112">
        <v>1</v>
      </c>
      <c r="C3" s="57" t="s">
        <v>182</v>
      </c>
      <c r="D3" s="87" t="s">
        <v>183</v>
      </c>
      <c r="E3" s="88" t="s">
        <v>48</v>
      </c>
      <c r="F3" s="89"/>
      <c r="G3" s="89">
        <v>2</v>
      </c>
      <c r="H3" s="89">
        <f>G3*F3</f>
        <v>0</v>
      </c>
    </row>
    <row r="4" s="80" customFormat="1" spans="1:8">
      <c r="A4" s="87"/>
      <c r="B4" s="113"/>
      <c r="C4" s="57"/>
      <c r="D4" s="87" t="s">
        <v>184</v>
      </c>
      <c r="E4" s="88" t="s">
        <v>48</v>
      </c>
      <c r="F4" s="89"/>
      <c r="G4" s="122">
        <v>1</v>
      </c>
      <c r="H4" s="122">
        <f t="shared" ref="H4:H30" si="0">G4*F4</f>
        <v>0</v>
      </c>
    </row>
    <row r="5" s="80" customFormat="1" spans="1:8">
      <c r="A5" s="87"/>
      <c r="B5" s="113"/>
      <c r="C5" s="57"/>
      <c r="D5" s="87" t="s">
        <v>185</v>
      </c>
      <c r="E5" s="88" t="s">
        <v>48</v>
      </c>
      <c r="F5" s="89"/>
      <c r="G5" s="122">
        <v>1</v>
      </c>
      <c r="H5" s="122">
        <f t="shared" si="0"/>
        <v>0</v>
      </c>
    </row>
    <row r="6" s="80" customFormat="1" spans="1:8">
      <c r="A6" s="87"/>
      <c r="B6" s="113"/>
      <c r="C6" s="57"/>
      <c r="D6" s="87" t="s">
        <v>186</v>
      </c>
      <c r="E6" s="88" t="s">
        <v>48</v>
      </c>
      <c r="F6" s="89"/>
      <c r="G6" s="122">
        <v>1</v>
      </c>
      <c r="H6" s="122">
        <f t="shared" si="0"/>
        <v>0</v>
      </c>
    </row>
    <row r="7" s="80" customFormat="1" spans="1:8">
      <c r="A7" s="87"/>
      <c r="B7" s="113"/>
      <c r="C7" s="57"/>
      <c r="D7" s="87" t="s">
        <v>187</v>
      </c>
      <c r="E7" s="88" t="s">
        <v>48</v>
      </c>
      <c r="F7" s="89"/>
      <c r="G7" s="122">
        <v>1</v>
      </c>
      <c r="H7" s="122">
        <f t="shared" si="0"/>
        <v>0</v>
      </c>
    </row>
    <row r="8" s="80" customFormat="1" spans="1:8">
      <c r="A8" s="87"/>
      <c r="B8" s="113"/>
      <c r="C8" s="57"/>
      <c r="D8" s="87" t="s">
        <v>188</v>
      </c>
      <c r="E8" s="88" t="s">
        <v>48</v>
      </c>
      <c r="F8" s="89"/>
      <c r="G8" s="122">
        <v>1</v>
      </c>
      <c r="H8" s="122">
        <f t="shared" si="0"/>
        <v>0</v>
      </c>
    </row>
    <row r="9" s="80" customFormat="1" spans="1:8">
      <c r="A9" s="87"/>
      <c r="B9" s="113"/>
      <c r="C9" s="57"/>
      <c r="D9" s="87" t="s">
        <v>189</v>
      </c>
      <c r="E9" s="88" t="s">
        <v>48</v>
      </c>
      <c r="F9" s="89"/>
      <c r="G9" s="89">
        <v>1.2</v>
      </c>
      <c r="H9" s="89">
        <f t="shared" si="0"/>
        <v>0</v>
      </c>
    </row>
    <row r="10" s="80" customFormat="1" spans="1:8">
      <c r="A10" s="87">
        <v>2</v>
      </c>
      <c r="B10" s="112">
        <v>2</v>
      </c>
      <c r="C10" s="57" t="s">
        <v>190</v>
      </c>
      <c r="D10" s="87" t="s">
        <v>191</v>
      </c>
      <c r="E10" s="88" t="s">
        <v>48</v>
      </c>
      <c r="F10" s="89"/>
      <c r="G10" s="89">
        <v>0.6</v>
      </c>
      <c r="H10" s="89">
        <f t="shared" si="0"/>
        <v>0</v>
      </c>
    </row>
    <row r="11" s="80" customFormat="1" spans="1:8">
      <c r="A11" s="87"/>
      <c r="B11" s="113"/>
      <c r="C11" s="57"/>
      <c r="D11" s="87" t="s">
        <v>192</v>
      </c>
      <c r="E11" s="88" t="s">
        <v>48</v>
      </c>
      <c r="F11" s="89"/>
      <c r="G11" s="89">
        <v>1.5</v>
      </c>
      <c r="H11" s="89">
        <f t="shared" si="0"/>
        <v>0</v>
      </c>
    </row>
    <row r="12" s="80" customFormat="1" spans="1:8">
      <c r="A12" s="87"/>
      <c r="B12" s="113"/>
      <c r="C12" s="57"/>
      <c r="D12" s="87" t="s">
        <v>193</v>
      </c>
      <c r="E12" s="88" t="s">
        <v>48</v>
      </c>
      <c r="F12" s="89"/>
      <c r="G12" s="122">
        <v>1</v>
      </c>
      <c r="H12" s="122">
        <f t="shared" si="0"/>
        <v>0</v>
      </c>
    </row>
    <row r="13" s="80" customFormat="1" spans="1:8">
      <c r="A13" s="87"/>
      <c r="B13" s="113"/>
      <c r="C13" s="57"/>
      <c r="D13" s="87" t="s">
        <v>194</v>
      </c>
      <c r="E13" s="88" t="s">
        <v>48</v>
      </c>
      <c r="F13" s="89"/>
      <c r="G13" s="89">
        <v>1</v>
      </c>
      <c r="H13" s="89">
        <f t="shared" si="0"/>
        <v>0</v>
      </c>
    </row>
    <row r="14" s="80" customFormat="1" spans="1:8">
      <c r="A14" s="87"/>
      <c r="B14" s="113"/>
      <c r="C14" s="57"/>
      <c r="D14" s="87" t="s">
        <v>195</v>
      </c>
      <c r="E14" s="88" t="s">
        <v>48</v>
      </c>
      <c r="F14" s="89"/>
      <c r="G14" s="122">
        <v>1</v>
      </c>
      <c r="H14" s="122">
        <f t="shared" si="0"/>
        <v>0</v>
      </c>
    </row>
    <row r="15" s="80" customFormat="1" spans="1:8">
      <c r="A15" s="87">
        <v>3</v>
      </c>
      <c r="B15" s="112">
        <v>3</v>
      </c>
      <c r="C15" s="57" t="s">
        <v>196</v>
      </c>
      <c r="D15" s="87" t="s">
        <v>197</v>
      </c>
      <c r="E15" s="88" t="s">
        <v>48</v>
      </c>
      <c r="F15" s="89"/>
      <c r="G15" s="89">
        <v>5</v>
      </c>
      <c r="H15" s="89">
        <f t="shared" si="0"/>
        <v>0</v>
      </c>
    </row>
    <row r="16" s="80" customFormat="1" spans="1:8">
      <c r="A16" s="87"/>
      <c r="B16" s="113"/>
      <c r="C16" s="57"/>
      <c r="D16" s="87" t="s">
        <v>198</v>
      </c>
      <c r="E16" s="88" t="s">
        <v>48</v>
      </c>
      <c r="F16" s="89"/>
      <c r="G16" s="89">
        <v>1</v>
      </c>
      <c r="H16" s="89">
        <f t="shared" si="0"/>
        <v>0</v>
      </c>
    </row>
    <row r="17" s="80" customFormat="1" spans="1:8">
      <c r="A17" s="87"/>
      <c r="B17" s="113"/>
      <c r="C17" s="57"/>
      <c r="D17" s="87" t="s">
        <v>199</v>
      </c>
      <c r="E17" s="88" t="s">
        <v>48</v>
      </c>
      <c r="F17" s="89"/>
      <c r="G17" s="122">
        <v>1</v>
      </c>
      <c r="H17" s="122">
        <f t="shared" si="0"/>
        <v>0</v>
      </c>
    </row>
    <row r="18" s="80" customFormat="1" spans="1:8">
      <c r="A18" s="87"/>
      <c r="B18" s="113"/>
      <c r="C18" s="57"/>
      <c r="D18" s="87" t="s">
        <v>200</v>
      </c>
      <c r="E18" s="88" t="s">
        <v>48</v>
      </c>
      <c r="F18" s="89"/>
      <c r="G18" s="122">
        <v>1</v>
      </c>
      <c r="H18" s="122">
        <f t="shared" si="0"/>
        <v>0</v>
      </c>
    </row>
    <row r="19" s="80" customFormat="1" spans="1:8">
      <c r="A19" s="87"/>
      <c r="B19" s="113"/>
      <c r="C19" s="57"/>
      <c r="D19" s="87" t="s">
        <v>201</v>
      </c>
      <c r="E19" s="88" t="s">
        <v>48</v>
      </c>
      <c r="F19" s="89"/>
      <c r="G19" s="122">
        <v>1</v>
      </c>
      <c r="H19" s="122">
        <f t="shared" si="0"/>
        <v>0</v>
      </c>
    </row>
    <row r="20" s="80" customFormat="1" spans="1:8">
      <c r="A20" s="87"/>
      <c r="B20" s="113"/>
      <c r="C20" s="57"/>
      <c r="D20" s="87" t="s">
        <v>202</v>
      </c>
      <c r="E20" s="88" t="s">
        <v>48</v>
      </c>
      <c r="F20" s="89"/>
      <c r="G20" s="122">
        <v>1</v>
      </c>
      <c r="H20" s="122">
        <f t="shared" si="0"/>
        <v>0</v>
      </c>
    </row>
    <row r="21" s="80" customFormat="1" spans="1:8">
      <c r="A21" s="87"/>
      <c r="B21" s="113"/>
      <c r="C21" s="57"/>
      <c r="D21" s="87" t="s">
        <v>203</v>
      </c>
      <c r="E21" s="88" t="s">
        <v>48</v>
      </c>
      <c r="F21" s="89"/>
      <c r="G21" s="122">
        <v>1</v>
      </c>
      <c r="H21" s="122">
        <f t="shared" si="0"/>
        <v>0</v>
      </c>
    </row>
    <row r="22" s="80" customFormat="1" spans="1:8">
      <c r="A22" s="87"/>
      <c r="B22" s="114"/>
      <c r="C22" s="57"/>
      <c r="D22" s="87" t="s">
        <v>204</v>
      </c>
      <c r="E22" s="88" t="s">
        <v>48</v>
      </c>
      <c r="F22" s="89"/>
      <c r="G22" s="89">
        <v>1</v>
      </c>
      <c r="H22" s="89">
        <f t="shared" si="0"/>
        <v>0</v>
      </c>
    </row>
    <row r="23" s="80" customFormat="1" spans="1:8">
      <c r="A23" s="87">
        <v>4</v>
      </c>
      <c r="B23" s="112">
        <v>4</v>
      </c>
      <c r="C23" s="57" t="s">
        <v>205</v>
      </c>
      <c r="D23" s="87" t="s">
        <v>197</v>
      </c>
      <c r="E23" s="88" t="s">
        <v>48</v>
      </c>
      <c r="F23" s="89"/>
      <c r="G23" s="89">
        <v>5</v>
      </c>
      <c r="H23" s="89">
        <f t="shared" si="0"/>
        <v>0</v>
      </c>
    </row>
    <row r="24" s="80" customFormat="1" spans="1:8">
      <c r="A24" s="87"/>
      <c r="B24" s="113"/>
      <c r="C24" s="57"/>
      <c r="D24" s="87" t="s">
        <v>198</v>
      </c>
      <c r="E24" s="88" t="s">
        <v>48</v>
      </c>
      <c r="F24" s="89"/>
      <c r="G24" s="89">
        <v>1</v>
      </c>
      <c r="H24" s="89">
        <f t="shared" si="0"/>
        <v>0</v>
      </c>
    </row>
    <row r="25" s="80" customFormat="1" spans="1:8">
      <c r="A25" s="87"/>
      <c r="B25" s="113"/>
      <c r="C25" s="57"/>
      <c r="D25" s="87" t="s">
        <v>199</v>
      </c>
      <c r="E25" s="88" t="s">
        <v>48</v>
      </c>
      <c r="F25" s="89"/>
      <c r="G25" s="122">
        <v>1</v>
      </c>
      <c r="H25" s="122">
        <f t="shared" si="0"/>
        <v>0</v>
      </c>
    </row>
    <row r="26" s="80" customFormat="1" spans="1:8">
      <c r="A26" s="87"/>
      <c r="B26" s="113"/>
      <c r="C26" s="57"/>
      <c r="D26" s="87" t="s">
        <v>200</v>
      </c>
      <c r="E26" s="88" t="s">
        <v>48</v>
      </c>
      <c r="F26" s="89"/>
      <c r="G26" s="122">
        <v>1</v>
      </c>
      <c r="H26" s="122">
        <f t="shared" si="0"/>
        <v>0</v>
      </c>
    </row>
    <row r="27" s="80" customFormat="1" spans="1:8">
      <c r="A27" s="87"/>
      <c r="B27" s="113"/>
      <c r="C27" s="57"/>
      <c r="D27" s="87" t="s">
        <v>201</v>
      </c>
      <c r="E27" s="88" t="s">
        <v>48</v>
      </c>
      <c r="F27" s="89"/>
      <c r="G27" s="122">
        <v>1</v>
      </c>
      <c r="H27" s="122">
        <f t="shared" si="0"/>
        <v>0</v>
      </c>
    </row>
    <row r="28" s="80" customFormat="1" spans="1:8">
      <c r="A28" s="87"/>
      <c r="B28" s="113"/>
      <c r="C28" s="57"/>
      <c r="D28" s="87" t="s">
        <v>202</v>
      </c>
      <c r="E28" s="88" t="s">
        <v>48</v>
      </c>
      <c r="F28" s="89"/>
      <c r="G28" s="122">
        <v>1</v>
      </c>
      <c r="H28" s="122">
        <f t="shared" si="0"/>
        <v>0</v>
      </c>
    </row>
    <row r="29" s="80" customFormat="1" spans="1:8">
      <c r="A29" s="87"/>
      <c r="B29" s="113"/>
      <c r="C29" s="57"/>
      <c r="D29" s="87" t="s">
        <v>203</v>
      </c>
      <c r="E29" s="88" t="s">
        <v>48</v>
      </c>
      <c r="F29" s="89"/>
      <c r="G29" s="122">
        <v>1</v>
      </c>
      <c r="H29" s="122">
        <f t="shared" si="0"/>
        <v>0</v>
      </c>
    </row>
    <row r="30" s="80" customFormat="1" spans="1:8">
      <c r="A30" s="87"/>
      <c r="B30" s="114"/>
      <c r="C30" s="57"/>
      <c r="D30" s="87" t="s">
        <v>204</v>
      </c>
      <c r="E30" s="88" t="s">
        <v>48</v>
      </c>
      <c r="F30" s="89"/>
      <c r="G30" s="89">
        <v>1</v>
      </c>
      <c r="H30" s="89">
        <f t="shared" si="0"/>
        <v>0</v>
      </c>
    </row>
    <row r="31" ht="14.25" spans="1:8">
      <c r="A31" s="23"/>
      <c r="B31" s="23"/>
      <c r="C31" s="24" t="s">
        <v>105</v>
      </c>
      <c r="D31" s="23"/>
      <c r="E31" s="23"/>
      <c r="F31" s="25"/>
      <c r="G31" s="64"/>
      <c r="H31" s="26">
        <f>SUM(H3:H30)</f>
        <v>0</v>
      </c>
    </row>
    <row r="32" ht="14.25" spans="1:8">
      <c r="A32" s="23"/>
      <c r="B32" s="23"/>
      <c r="C32" s="24" t="s">
        <v>38</v>
      </c>
      <c r="D32" s="23"/>
      <c r="E32" s="23"/>
      <c r="F32" s="25"/>
      <c r="G32" s="64"/>
      <c r="H32" s="26">
        <f>SUM(H31)</f>
        <v>0</v>
      </c>
    </row>
  </sheetData>
  <mergeCells count="13">
    <mergeCell ref="A1:H1"/>
    <mergeCell ref="A3:A9"/>
    <mergeCell ref="A10:A14"/>
    <mergeCell ref="A15:A22"/>
    <mergeCell ref="A23:A30"/>
    <mergeCell ref="B3:B9"/>
    <mergeCell ref="B10:B14"/>
    <mergeCell ref="B15:B22"/>
    <mergeCell ref="B23:B30"/>
    <mergeCell ref="C3:C9"/>
    <mergeCell ref="C10:C14"/>
    <mergeCell ref="C15:C22"/>
    <mergeCell ref="C23:C3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zoomScale="84" zoomScaleNormal="84" workbookViewId="0">
      <pane ySplit="2" topLeftCell="A7" activePane="bottomLeft" state="frozen"/>
      <selection/>
      <selection pane="bottomLeft" activeCell="C4" sqref="C4"/>
    </sheetView>
  </sheetViews>
  <sheetFormatPr defaultColWidth="9" defaultRowHeight="14.25" outlineLevelCol="6"/>
  <cols>
    <col min="1" max="1" width="8.7" style="116" customWidth="1"/>
    <col min="2" max="2" width="22.0222222222222" style="117" customWidth="1"/>
    <col min="3" max="3" width="65.7" style="4" customWidth="1"/>
    <col min="4" max="4" width="8.12222222222222" style="117" customWidth="1"/>
    <col min="5" max="5" width="11.5" style="118" customWidth="1"/>
    <col min="6" max="6" width="11.1" style="118" customWidth="1"/>
    <col min="7" max="7" width="15.7" style="118" customWidth="1"/>
    <col min="8" max="16384" width="9" style="4"/>
  </cols>
  <sheetData>
    <row r="1" ht="39" customHeight="1" spans="1:7">
      <c r="A1" s="119" t="s">
        <v>206</v>
      </c>
      <c r="B1" s="119"/>
      <c r="C1" s="119"/>
      <c r="D1" s="119"/>
      <c r="E1" s="119"/>
      <c r="F1" s="119"/>
      <c r="G1" s="119"/>
    </row>
    <row r="2" s="2" customFormat="1" ht="33" customHeight="1" spans="1:7">
      <c r="A2" s="7" t="s">
        <v>16</v>
      </c>
      <c r="B2" s="7" t="s">
        <v>207</v>
      </c>
      <c r="C2" s="7" t="s">
        <v>208</v>
      </c>
      <c r="D2" s="7" t="s">
        <v>42</v>
      </c>
      <c r="E2" s="8" t="s">
        <v>43</v>
      </c>
      <c r="F2" s="8" t="s">
        <v>209</v>
      </c>
      <c r="G2" s="8" t="s">
        <v>20</v>
      </c>
    </row>
    <row r="3" ht="24" customHeight="1" spans="1:7">
      <c r="A3" s="11">
        <v>1</v>
      </c>
      <c r="B3" s="57" t="s">
        <v>210</v>
      </c>
      <c r="C3" s="23" t="s">
        <v>211</v>
      </c>
      <c r="D3" s="57" t="s">
        <v>212</v>
      </c>
      <c r="E3" s="25"/>
      <c r="F3" s="25">
        <v>20</v>
      </c>
      <c r="G3" s="25">
        <v>0</v>
      </c>
    </row>
    <row r="4" ht="174" customHeight="1" spans="1:7">
      <c r="A4" s="98" t="s">
        <v>213</v>
      </c>
      <c r="B4" s="46" t="s">
        <v>214</v>
      </c>
      <c r="C4" s="60" t="s">
        <v>215</v>
      </c>
      <c r="D4" s="57" t="s">
        <v>216</v>
      </c>
      <c r="E4" s="25"/>
      <c r="F4" s="25">
        <v>20</v>
      </c>
      <c r="G4" s="25">
        <f>F4*E4</f>
        <v>0</v>
      </c>
    </row>
    <row r="5" ht="185" customHeight="1" spans="1:7">
      <c r="A5" s="98" t="s">
        <v>217</v>
      </c>
      <c r="B5" s="57" t="s">
        <v>218</v>
      </c>
      <c r="C5" s="60" t="s">
        <v>219</v>
      </c>
      <c r="D5" s="57" t="s">
        <v>216</v>
      </c>
      <c r="E5" s="61"/>
      <c r="F5" s="61">
        <v>20</v>
      </c>
      <c r="G5" s="61">
        <f t="shared" ref="G5:G12" si="0">F5*E5</f>
        <v>0</v>
      </c>
    </row>
    <row r="6" ht="108" customHeight="1" spans="1:7">
      <c r="A6" s="98" t="s">
        <v>220</v>
      </c>
      <c r="B6" s="57" t="s">
        <v>221</v>
      </c>
      <c r="C6" s="60" t="s">
        <v>222</v>
      </c>
      <c r="D6" s="57" t="s">
        <v>223</v>
      </c>
      <c r="E6" s="61"/>
      <c r="F6" s="61">
        <v>2</v>
      </c>
      <c r="G6" s="61">
        <f t="shared" si="0"/>
        <v>0</v>
      </c>
    </row>
    <row r="7" ht="57" customHeight="1" spans="1:7">
      <c r="A7" s="98" t="s">
        <v>224</v>
      </c>
      <c r="B7" s="57" t="s">
        <v>225</v>
      </c>
      <c r="C7" s="23" t="s">
        <v>226</v>
      </c>
      <c r="D7" s="57" t="s">
        <v>223</v>
      </c>
      <c r="E7" s="25"/>
      <c r="F7" s="25">
        <v>2</v>
      </c>
      <c r="G7" s="25">
        <f t="shared" si="0"/>
        <v>0</v>
      </c>
    </row>
    <row r="8" ht="122" customHeight="1" spans="1:7">
      <c r="A8" s="98" t="s">
        <v>227</v>
      </c>
      <c r="B8" s="57" t="s">
        <v>228</v>
      </c>
      <c r="C8" s="60" t="s">
        <v>229</v>
      </c>
      <c r="D8" s="57" t="s">
        <v>216</v>
      </c>
      <c r="E8" s="25"/>
      <c r="F8" s="25">
        <v>20</v>
      </c>
      <c r="G8" s="25">
        <f t="shared" si="0"/>
        <v>0</v>
      </c>
    </row>
    <row r="9" ht="124" customHeight="1" spans="1:7">
      <c r="A9" s="98" t="s">
        <v>230</v>
      </c>
      <c r="B9" s="57" t="s">
        <v>231</v>
      </c>
      <c r="C9" s="60" t="s">
        <v>232</v>
      </c>
      <c r="D9" s="57" t="s">
        <v>223</v>
      </c>
      <c r="E9" s="25"/>
      <c r="F9" s="25">
        <v>2</v>
      </c>
      <c r="G9" s="25">
        <f t="shared" si="0"/>
        <v>0</v>
      </c>
    </row>
    <row r="10" ht="64" customHeight="1" spans="1:7">
      <c r="A10" s="98" t="s">
        <v>233</v>
      </c>
      <c r="B10" s="57" t="s">
        <v>234</v>
      </c>
      <c r="C10" s="60" t="s">
        <v>235</v>
      </c>
      <c r="D10" s="57" t="s">
        <v>216</v>
      </c>
      <c r="E10" s="25"/>
      <c r="F10" s="25">
        <v>10</v>
      </c>
      <c r="G10" s="25">
        <f t="shared" si="0"/>
        <v>0</v>
      </c>
    </row>
    <row r="11" s="83" customFormat="1" ht="33" customHeight="1" spans="1:7">
      <c r="A11" s="23"/>
      <c r="B11" s="24" t="s">
        <v>38</v>
      </c>
      <c r="C11" s="23"/>
      <c r="D11" s="46"/>
      <c r="E11" s="25"/>
      <c r="F11" s="25"/>
      <c r="G11" s="26">
        <f>SUM(G3:G10)</f>
        <v>0</v>
      </c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zoomScale="70" zoomScaleNormal="70" workbookViewId="0">
      <pane ySplit="2" topLeftCell="A3" activePane="bottomLeft" state="frozen"/>
      <selection/>
      <selection pane="bottomLeft" activeCell="B52" sqref="B52"/>
    </sheetView>
  </sheetViews>
  <sheetFormatPr defaultColWidth="8.8" defaultRowHeight="15.75" outlineLevelCol="6"/>
  <cols>
    <col min="1" max="1" width="8.7" style="82" customWidth="1"/>
    <col min="2" max="2" width="30.7" style="82" customWidth="1"/>
    <col min="3" max="3" width="46.4222222222222" style="82" customWidth="1"/>
    <col min="4" max="4" width="14.7555555555556" style="82" customWidth="1"/>
    <col min="5" max="5" width="14.2777777777778" style="147" customWidth="1"/>
    <col min="6" max="7" width="15.7" style="147" customWidth="1"/>
    <col min="8" max="16384" width="8.8" style="82"/>
  </cols>
  <sheetData>
    <row r="1" ht="25.5" spans="1:7">
      <c r="A1" s="111" t="s">
        <v>236</v>
      </c>
      <c r="B1" s="111"/>
      <c r="C1" s="111"/>
      <c r="D1" s="111"/>
      <c r="E1" s="111"/>
      <c r="F1" s="111"/>
      <c r="G1" s="111"/>
    </row>
    <row r="2" s="2" customFormat="1" ht="28.5" spans="1:7">
      <c r="A2" s="7" t="s">
        <v>16</v>
      </c>
      <c r="B2" s="7" t="s">
        <v>40</v>
      </c>
      <c r="C2" s="7" t="s">
        <v>41</v>
      </c>
      <c r="D2" s="7" t="s">
        <v>42</v>
      </c>
      <c r="E2" s="8" t="s">
        <v>172</v>
      </c>
      <c r="F2" s="8" t="s">
        <v>44</v>
      </c>
      <c r="G2" s="8" t="s">
        <v>45</v>
      </c>
    </row>
    <row r="3" s="146" customFormat="1" ht="39" customHeight="1" spans="1:7">
      <c r="A3" s="85" t="s">
        <v>77</v>
      </c>
      <c r="B3" s="86" t="s">
        <v>237</v>
      </c>
      <c r="C3" s="86"/>
      <c r="D3" s="86"/>
      <c r="E3" s="86"/>
      <c r="F3" s="86"/>
      <c r="G3" s="86"/>
    </row>
    <row r="4" s="81" customFormat="1" spans="1:7">
      <c r="A4" s="112">
        <v>1.1</v>
      </c>
      <c r="B4" s="148" t="s">
        <v>238</v>
      </c>
      <c r="C4" s="57" t="s">
        <v>239</v>
      </c>
      <c r="D4" s="88" t="s">
        <v>48</v>
      </c>
      <c r="E4" s="89"/>
      <c r="F4" s="89">
        <v>1</v>
      </c>
      <c r="G4" s="89">
        <f t="shared" ref="G4:G14" si="0">F4*E4</f>
        <v>0</v>
      </c>
    </row>
    <row r="5" s="81" customFormat="1" spans="1:7">
      <c r="A5" s="113"/>
      <c r="B5" s="149"/>
      <c r="C5" s="57" t="s">
        <v>240</v>
      </c>
      <c r="D5" s="88" t="s">
        <v>48</v>
      </c>
      <c r="E5" s="89"/>
      <c r="F5" s="89">
        <v>1</v>
      </c>
      <c r="G5" s="89">
        <f t="shared" si="0"/>
        <v>0</v>
      </c>
    </row>
    <row r="6" s="81" customFormat="1" spans="1:7">
      <c r="A6" s="113"/>
      <c r="B6" s="149"/>
      <c r="C6" s="57" t="s">
        <v>241</v>
      </c>
      <c r="D6" s="88" t="s">
        <v>48</v>
      </c>
      <c r="E6" s="89"/>
      <c r="F6" s="89">
        <v>1</v>
      </c>
      <c r="G6" s="89">
        <f t="shared" si="0"/>
        <v>0</v>
      </c>
    </row>
    <row r="7" s="81" customFormat="1" spans="1:7">
      <c r="A7" s="113"/>
      <c r="B7" s="149"/>
      <c r="C7" s="57" t="s">
        <v>242</v>
      </c>
      <c r="D7" s="88" t="s">
        <v>48</v>
      </c>
      <c r="E7" s="89"/>
      <c r="F7" s="89">
        <v>1</v>
      </c>
      <c r="G7" s="89">
        <f t="shared" si="0"/>
        <v>0</v>
      </c>
    </row>
    <row r="8" s="81" customFormat="1" spans="1:7">
      <c r="A8" s="113"/>
      <c r="B8" s="149"/>
      <c r="C8" s="57" t="s">
        <v>243</v>
      </c>
      <c r="D8" s="88" t="s">
        <v>48</v>
      </c>
      <c r="E8" s="89"/>
      <c r="F8" s="89">
        <v>1</v>
      </c>
      <c r="G8" s="89">
        <f t="shared" si="0"/>
        <v>0</v>
      </c>
    </row>
    <row r="9" s="81" customFormat="1" spans="1:7">
      <c r="A9" s="113"/>
      <c r="B9" s="149"/>
      <c r="C9" s="57" t="s">
        <v>244</v>
      </c>
      <c r="D9" s="88" t="s">
        <v>48</v>
      </c>
      <c r="E9" s="89"/>
      <c r="F9" s="89">
        <v>1</v>
      </c>
      <c r="G9" s="89">
        <f t="shared" si="0"/>
        <v>0</v>
      </c>
    </row>
    <row r="10" s="81" customFormat="1" spans="1:7">
      <c r="A10" s="114"/>
      <c r="B10" s="150"/>
      <c r="C10" s="57" t="s">
        <v>245</v>
      </c>
      <c r="D10" s="88" t="s">
        <v>48</v>
      </c>
      <c r="E10" s="89"/>
      <c r="F10" s="89">
        <v>0.5</v>
      </c>
      <c r="G10" s="89">
        <f t="shared" si="0"/>
        <v>0</v>
      </c>
    </row>
    <row r="11" s="81" customFormat="1" spans="1:7">
      <c r="A11" s="112">
        <v>1.2</v>
      </c>
      <c r="B11" s="148" t="s">
        <v>246</v>
      </c>
      <c r="C11" s="57" t="s">
        <v>247</v>
      </c>
      <c r="D11" s="88" t="s">
        <v>48</v>
      </c>
      <c r="E11" s="89"/>
      <c r="F11" s="89">
        <v>0.5</v>
      </c>
      <c r="G11" s="89">
        <f t="shared" si="0"/>
        <v>0</v>
      </c>
    </row>
    <row r="12" s="81" customFormat="1" spans="1:7">
      <c r="A12" s="113"/>
      <c r="B12" s="149"/>
      <c r="C12" s="57" t="s">
        <v>248</v>
      </c>
      <c r="D12" s="88" t="s">
        <v>48</v>
      </c>
      <c r="E12" s="89"/>
      <c r="F12" s="89">
        <v>0.5</v>
      </c>
      <c r="G12" s="89">
        <f t="shared" si="0"/>
        <v>0</v>
      </c>
    </row>
    <row r="13" s="81" customFormat="1" spans="1:7">
      <c r="A13" s="112">
        <v>1.3</v>
      </c>
      <c r="B13" s="151" t="s">
        <v>249</v>
      </c>
      <c r="C13" s="90" t="s">
        <v>250</v>
      </c>
      <c r="D13" s="88" t="s">
        <v>48</v>
      </c>
      <c r="E13" s="89"/>
      <c r="F13" s="89">
        <v>4</v>
      </c>
      <c r="G13" s="89">
        <f t="shared" si="0"/>
        <v>0</v>
      </c>
    </row>
    <row r="14" s="81" customFormat="1" spans="1:7">
      <c r="A14" s="113"/>
      <c r="B14" s="152"/>
      <c r="C14" s="90" t="s">
        <v>251</v>
      </c>
      <c r="D14" s="88" t="s">
        <v>48</v>
      </c>
      <c r="E14" s="89"/>
      <c r="F14" s="89">
        <v>3</v>
      </c>
      <c r="G14" s="89">
        <f t="shared" si="0"/>
        <v>0</v>
      </c>
    </row>
    <row r="15" ht="14.25" spans="1:7">
      <c r="A15" s="23"/>
      <c r="B15" s="24" t="s">
        <v>93</v>
      </c>
      <c r="C15" s="23"/>
      <c r="D15" s="23"/>
      <c r="E15" s="25"/>
      <c r="F15" s="64"/>
      <c r="G15" s="153">
        <f>SUM(G4:G14)</f>
        <v>0</v>
      </c>
    </row>
    <row r="16" s="81" customFormat="1" spans="1:7">
      <c r="A16" s="87">
        <v>2</v>
      </c>
      <c r="B16" s="154" t="s">
        <v>252</v>
      </c>
      <c r="C16" s="155"/>
      <c r="D16" s="155"/>
      <c r="E16" s="155"/>
      <c r="F16" s="155"/>
      <c r="G16" s="155"/>
    </row>
    <row r="17" s="81" customFormat="1" spans="1:7">
      <c r="A17" s="112">
        <v>2.1</v>
      </c>
      <c r="B17" s="112" t="s">
        <v>253</v>
      </c>
      <c r="C17" s="87" t="s">
        <v>254</v>
      </c>
      <c r="D17" s="88" t="s">
        <v>48</v>
      </c>
      <c r="E17" s="89"/>
      <c r="F17" s="89">
        <v>4</v>
      </c>
      <c r="G17" s="89">
        <f t="shared" ref="G17" si="1">F17*E17</f>
        <v>0</v>
      </c>
    </row>
    <row r="18" ht="14.25" spans="1:7">
      <c r="A18" s="23"/>
      <c r="B18" s="24" t="s">
        <v>105</v>
      </c>
      <c r="C18" s="23"/>
      <c r="D18" s="23"/>
      <c r="E18" s="25"/>
      <c r="F18" s="64"/>
      <c r="G18" s="153">
        <f>SUM(G17:G17)</f>
        <v>0</v>
      </c>
    </row>
    <row r="19" s="81" customFormat="1" spans="1:7">
      <c r="A19" s="87">
        <v>3</v>
      </c>
      <c r="B19" s="154" t="s">
        <v>255</v>
      </c>
      <c r="C19" s="155"/>
      <c r="D19" s="155"/>
      <c r="E19" s="155"/>
      <c r="F19" s="155"/>
      <c r="G19" s="155"/>
    </row>
    <row r="20" s="81" customFormat="1" spans="1:7">
      <c r="A20" s="112">
        <v>3.1</v>
      </c>
      <c r="B20" s="112" t="s">
        <v>245</v>
      </c>
      <c r="C20" s="87" t="s">
        <v>256</v>
      </c>
      <c r="D20" s="88" t="s">
        <v>48</v>
      </c>
      <c r="E20" s="89"/>
      <c r="F20" s="89">
        <v>1</v>
      </c>
      <c r="G20" s="89">
        <f t="shared" ref="G20:G30" si="2">F20*E20</f>
        <v>0</v>
      </c>
    </row>
    <row r="21" s="81" customFormat="1" spans="1:7">
      <c r="A21" s="114"/>
      <c r="B21" s="114"/>
      <c r="C21" s="87" t="s">
        <v>257</v>
      </c>
      <c r="D21" s="88" t="s">
        <v>48</v>
      </c>
      <c r="E21" s="89"/>
      <c r="F21" s="89">
        <v>2</v>
      </c>
      <c r="G21" s="89">
        <f t="shared" si="2"/>
        <v>0</v>
      </c>
    </row>
    <row r="22" s="81" customFormat="1" spans="1:7">
      <c r="A22" s="87">
        <v>3.2</v>
      </c>
      <c r="B22" s="87" t="s">
        <v>258</v>
      </c>
      <c r="C22" s="87" t="s">
        <v>259</v>
      </c>
      <c r="D22" s="88" t="s">
        <v>48</v>
      </c>
      <c r="E22" s="89"/>
      <c r="F22" s="89">
        <v>2</v>
      </c>
      <c r="G22" s="89">
        <f t="shared" si="2"/>
        <v>0</v>
      </c>
    </row>
    <row r="23" s="81" customFormat="1" spans="1:7">
      <c r="A23" s="87"/>
      <c r="B23" s="87"/>
      <c r="C23" s="87" t="s">
        <v>260</v>
      </c>
      <c r="D23" s="88" t="s">
        <v>48</v>
      </c>
      <c r="E23" s="89"/>
      <c r="F23" s="89">
        <v>2</v>
      </c>
      <c r="G23" s="89">
        <f t="shared" si="2"/>
        <v>0</v>
      </c>
    </row>
    <row r="24" s="81" customFormat="1" spans="1:7">
      <c r="A24" s="87"/>
      <c r="B24" s="87"/>
      <c r="C24" s="87" t="s">
        <v>261</v>
      </c>
      <c r="D24" s="88" t="s">
        <v>48</v>
      </c>
      <c r="E24" s="89"/>
      <c r="F24" s="89">
        <v>2</v>
      </c>
      <c r="G24" s="89">
        <f t="shared" si="2"/>
        <v>0</v>
      </c>
    </row>
    <row r="25" s="81" customFormat="1" spans="1:7">
      <c r="A25" s="87">
        <v>3.3</v>
      </c>
      <c r="B25" s="87" t="s">
        <v>262</v>
      </c>
      <c r="C25" s="88" t="s">
        <v>263</v>
      </c>
      <c r="D25" s="88" t="s">
        <v>48</v>
      </c>
      <c r="E25" s="89"/>
      <c r="F25" s="89">
        <v>0.5</v>
      </c>
      <c r="G25" s="89">
        <f t="shared" si="2"/>
        <v>0</v>
      </c>
    </row>
    <row r="26" s="81" customFormat="1" spans="1:7">
      <c r="A26" s="87"/>
      <c r="B26" s="87"/>
      <c r="C26" s="87" t="s">
        <v>264</v>
      </c>
      <c r="D26" s="88" t="s">
        <v>48</v>
      </c>
      <c r="E26" s="89"/>
      <c r="F26" s="89">
        <v>1</v>
      </c>
      <c r="G26" s="89">
        <f t="shared" si="2"/>
        <v>0</v>
      </c>
    </row>
    <row r="27" s="81" customFormat="1" spans="1:7">
      <c r="A27" s="112">
        <v>3.4</v>
      </c>
      <c r="B27" s="112" t="s">
        <v>265</v>
      </c>
      <c r="C27" s="87" t="s">
        <v>266</v>
      </c>
      <c r="D27" s="88" t="s">
        <v>48</v>
      </c>
      <c r="E27" s="89"/>
      <c r="F27" s="89">
        <v>4</v>
      </c>
      <c r="G27" s="89">
        <f t="shared" si="2"/>
        <v>0</v>
      </c>
    </row>
    <row r="28" s="81" customFormat="1" spans="1:7">
      <c r="A28" s="113"/>
      <c r="B28" s="113"/>
      <c r="C28" s="87" t="s">
        <v>267</v>
      </c>
      <c r="D28" s="88" t="s">
        <v>48</v>
      </c>
      <c r="E28" s="89"/>
      <c r="F28" s="89">
        <v>1</v>
      </c>
      <c r="G28" s="89">
        <f t="shared" si="2"/>
        <v>0</v>
      </c>
    </row>
    <row r="29" s="81" customFormat="1" spans="1:7">
      <c r="A29" s="112">
        <v>3.5</v>
      </c>
      <c r="B29" s="112" t="s">
        <v>268</v>
      </c>
      <c r="C29" s="87" t="s">
        <v>269</v>
      </c>
      <c r="D29" s="88" t="s">
        <v>48</v>
      </c>
      <c r="E29" s="89"/>
      <c r="F29" s="89">
        <v>2</v>
      </c>
      <c r="G29" s="89">
        <f t="shared" si="2"/>
        <v>0</v>
      </c>
    </row>
    <row r="30" s="81" customFormat="1" spans="1:7">
      <c r="A30" s="114"/>
      <c r="B30" s="114"/>
      <c r="C30" s="88" t="s">
        <v>270</v>
      </c>
      <c r="D30" s="88" t="s">
        <v>48</v>
      </c>
      <c r="E30" s="89"/>
      <c r="F30" s="89">
        <v>1</v>
      </c>
      <c r="G30" s="89">
        <f t="shared" si="2"/>
        <v>0</v>
      </c>
    </row>
    <row r="31" ht="14.25" spans="1:7">
      <c r="A31" s="23"/>
      <c r="B31" s="24" t="s">
        <v>122</v>
      </c>
      <c r="C31" s="23"/>
      <c r="D31" s="23"/>
      <c r="E31" s="25"/>
      <c r="F31" s="64"/>
      <c r="G31" s="153">
        <f>SUM(G20:G30)</f>
        <v>0</v>
      </c>
    </row>
    <row r="32" s="81" customFormat="1" spans="1:7">
      <c r="A32" s="87">
        <v>4</v>
      </c>
      <c r="B32" s="154" t="s">
        <v>271</v>
      </c>
      <c r="C32" s="155"/>
      <c r="D32" s="155"/>
      <c r="E32" s="155"/>
      <c r="F32" s="155"/>
      <c r="G32" s="155"/>
    </row>
    <row r="33" s="81" customFormat="1" spans="1:7">
      <c r="A33" s="112">
        <v>4.1</v>
      </c>
      <c r="B33" s="87" t="s">
        <v>271</v>
      </c>
      <c r="C33" s="87" t="s">
        <v>197</v>
      </c>
      <c r="D33" s="88" t="s">
        <v>48</v>
      </c>
      <c r="E33" s="89"/>
      <c r="F33" s="122">
        <v>1</v>
      </c>
      <c r="G33" s="122">
        <f t="shared" ref="G33:G40" si="3">F33*E33</f>
        <v>0</v>
      </c>
    </row>
    <row r="34" s="81" customFormat="1" spans="1:7">
      <c r="A34" s="113"/>
      <c r="B34" s="87"/>
      <c r="C34" s="87" t="s">
        <v>272</v>
      </c>
      <c r="D34" s="88" t="s">
        <v>48</v>
      </c>
      <c r="E34" s="89"/>
      <c r="F34" s="122">
        <v>1</v>
      </c>
      <c r="G34" s="122">
        <f t="shared" si="3"/>
        <v>0</v>
      </c>
    </row>
    <row r="35" s="81" customFormat="1" spans="1:7">
      <c r="A35" s="113"/>
      <c r="B35" s="87"/>
      <c r="C35" s="87" t="s">
        <v>199</v>
      </c>
      <c r="D35" s="88" t="s">
        <v>48</v>
      </c>
      <c r="E35" s="89"/>
      <c r="F35" s="122">
        <v>1</v>
      </c>
      <c r="G35" s="122">
        <f t="shared" si="3"/>
        <v>0</v>
      </c>
    </row>
    <row r="36" s="81" customFormat="1" spans="1:7">
      <c r="A36" s="113"/>
      <c r="B36" s="87"/>
      <c r="C36" s="87" t="s">
        <v>200</v>
      </c>
      <c r="D36" s="88" t="s">
        <v>48</v>
      </c>
      <c r="E36" s="89"/>
      <c r="F36" s="122">
        <v>1</v>
      </c>
      <c r="G36" s="122">
        <f t="shared" si="3"/>
        <v>0</v>
      </c>
    </row>
    <row r="37" s="81" customFormat="1" spans="1:7">
      <c r="A37" s="113"/>
      <c r="B37" s="87"/>
      <c r="C37" s="87" t="s">
        <v>201</v>
      </c>
      <c r="D37" s="88" t="s">
        <v>48</v>
      </c>
      <c r="E37" s="89"/>
      <c r="F37" s="122">
        <v>1</v>
      </c>
      <c r="G37" s="122">
        <f t="shared" si="3"/>
        <v>0</v>
      </c>
    </row>
    <row r="38" s="81" customFormat="1" spans="1:7">
      <c r="A38" s="113"/>
      <c r="B38" s="87"/>
      <c r="C38" s="87" t="s">
        <v>202</v>
      </c>
      <c r="D38" s="88" t="s">
        <v>48</v>
      </c>
      <c r="E38" s="89"/>
      <c r="F38" s="122">
        <v>1</v>
      </c>
      <c r="G38" s="122">
        <f t="shared" si="3"/>
        <v>0</v>
      </c>
    </row>
    <row r="39" s="81" customFormat="1" spans="1:7">
      <c r="A39" s="113"/>
      <c r="B39" s="87"/>
      <c r="C39" s="87" t="s">
        <v>203</v>
      </c>
      <c r="D39" s="88" t="s">
        <v>48</v>
      </c>
      <c r="E39" s="89"/>
      <c r="F39" s="122">
        <v>1</v>
      </c>
      <c r="G39" s="122">
        <f t="shared" si="3"/>
        <v>0</v>
      </c>
    </row>
    <row r="40" s="81" customFormat="1" spans="1:7">
      <c r="A40" s="114"/>
      <c r="B40" s="87"/>
      <c r="C40" s="87" t="s">
        <v>204</v>
      </c>
      <c r="D40" s="88" t="s">
        <v>48</v>
      </c>
      <c r="E40" s="89"/>
      <c r="F40" s="122">
        <v>1</v>
      </c>
      <c r="G40" s="122">
        <f t="shared" si="3"/>
        <v>0</v>
      </c>
    </row>
    <row r="41" ht="14.25" spans="1:7">
      <c r="A41" s="23"/>
      <c r="B41" s="24" t="s">
        <v>125</v>
      </c>
      <c r="C41" s="23"/>
      <c r="D41" s="23"/>
      <c r="E41" s="25"/>
      <c r="F41" s="64"/>
      <c r="G41" s="153">
        <f>SUM(G33:G40)</f>
        <v>0</v>
      </c>
    </row>
    <row r="42" s="81" customFormat="1" spans="1:7">
      <c r="A42" s="87">
        <v>5</v>
      </c>
      <c r="B42" s="154" t="s">
        <v>273</v>
      </c>
      <c r="C42" s="155"/>
      <c r="D42" s="155"/>
      <c r="E42" s="155"/>
      <c r="F42" s="155"/>
      <c r="G42" s="155"/>
    </row>
    <row r="43" s="81" customFormat="1" spans="1:7">
      <c r="A43" s="112">
        <v>5.1</v>
      </c>
      <c r="B43" s="87" t="s">
        <v>273</v>
      </c>
      <c r="C43" s="87" t="s">
        <v>274</v>
      </c>
      <c r="D43" s="88" t="s">
        <v>48</v>
      </c>
      <c r="E43" s="89"/>
      <c r="F43" s="89">
        <v>1</v>
      </c>
      <c r="G43" s="89">
        <f>F43*E43</f>
        <v>0</v>
      </c>
    </row>
    <row r="44" s="81" customFormat="1" spans="1:7">
      <c r="A44" s="113"/>
      <c r="B44" s="87"/>
      <c r="C44" s="87" t="s">
        <v>275</v>
      </c>
      <c r="D44" s="88" t="s">
        <v>48</v>
      </c>
      <c r="E44" s="89"/>
      <c r="F44" s="89">
        <v>1</v>
      </c>
      <c r="G44" s="89">
        <f>F44*E44</f>
        <v>0</v>
      </c>
    </row>
    <row r="45" s="81" customFormat="1" spans="1:7">
      <c r="A45" s="114"/>
      <c r="B45" s="87"/>
      <c r="C45" s="87" t="s">
        <v>276</v>
      </c>
      <c r="D45" s="88" t="s">
        <v>48</v>
      </c>
      <c r="E45" s="89"/>
      <c r="F45" s="89">
        <v>1</v>
      </c>
      <c r="G45" s="89">
        <f>F45*E45</f>
        <v>0</v>
      </c>
    </row>
    <row r="46" ht="14.25" spans="1:7">
      <c r="A46" s="23"/>
      <c r="B46" s="24" t="s">
        <v>277</v>
      </c>
      <c r="C46" s="23"/>
      <c r="D46" s="23"/>
      <c r="E46" s="25"/>
      <c r="F46" s="64"/>
      <c r="G46" s="153">
        <f>SUM(G43:G45)</f>
        <v>0</v>
      </c>
    </row>
    <row r="47" s="81" customFormat="1" spans="1:7">
      <c r="A47" s="87">
        <v>6</v>
      </c>
      <c r="B47" s="154" t="s">
        <v>278</v>
      </c>
      <c r="C47" s="155"/>
      <c r="D47" s="155"/>
      <c r="E47" s="155"/>
      <c r="F47" s="155"/>
      <c r="G47" s="155"/>
    </row>
    <row r="48" s="81" customFormat="1" spans="1:7">
      <c r="A48" s="112">
        <v>6.1</v>
      </c>
      <c r="B48" s="156" t="s">
        <v>279</v>
      </c>
      <c r="C48" s="88" t="s">
        <v>280</v>
      </c>
      <c r="D48" s="88" t="s">
        <v>48</v>
      </c>
      <c r="E48" s="89"/>
      <c r="F48" s="89">
        <v>3</v>
      </c>
      <c r="G48" s="89">
        <f t="shared" ref="G48:G51" si="4">F48*E48</f>
        <v>0</v>
      </c>
    </row>
    <row r="49" s="81" customFormat="1" spans="1:7">
      <c r="A49" s="113"/>
      <c r="B49" s="157"/>
      <c r="C49" s="88" t="s">
        <v>281</v>
      </c>
      <c r="D49" s="88" t="s">
        <v>48</v>
      </c>
      <c r="E49" s="89"/>
      <c r="F49" s="89">
        <v>2</v>
      </c>
      <c r="G49" s="89">
        <f t="shared" si="4"/>
        <v>0</v>
      </c>
    </row>
    <row r="50" s="81" customFormat="1" spans="1:7">
      <c r="A50" s="113"/>
      <c r="B50" s="157"/>
      <c r="C50" s="88" t="s">
        <v>282</v>
      </c>
      <c r="D50" s="88" t="s">
        <v>48</v>
      </c>
      <c r="E50" s="89"/>
      <c r="F50" s="89">
        <v>1</v>
      </c>
      <c r="G50" s="89">
        <f t="shared" si="4"/>
        <v>0</v>
      </c>
    </row>
    <row r="51" s="81" customFormat="1" spans="1:7">
      <c r="A51" s="114"/>
      <c r="B51" s="158"/>
      <c r="C51" s="88" t="s">
        <v>283</v>
      </c>
      <c r="D51" s="88" t="s">
        <v>48</v>
      </c>
      <c r="E51" s="89"/>
      <c r="F51" s="89">
        <v>1</v>
      </c>
      <c r="G51" s="89">
        <f t="shared" si="4"/>
        <v>0</v>
      </c>
    </row>
    <row r="52" ht="14.25" spans="1:7">
      <c r="A52" s="23"/>
      <c r="B52" s="24" t="s">
        <v>284</v>
      </c>
      <c r="C52" s="23"/>
      <c r="D52" s="23"/>
      <c r="E52" s="25"/>
      <c r="F52" s="64"/>
      <c r="G52" s="26">
        <f>SUM(G48:G51)</f>
        <v>0</v>
      </c>
    </row>
    <row r="53" ht="14.25" spans="1:7">
      <c r="A53" s="23"/>
      <c r="B53" s="24" t="s">
        <v>38</v>
      </c>
      <c r="C53" s="23"/>
      <c r="D53" s="23"/>
      <c r="E53" s="25"/>
      <c r="F53" s="64"/>
      <c r="G53" s="26">
        <f>SUM(G52,G46,G41,G31,G18,G15)</f>
        <v>0</v>
      </c>
    </row>
  </sheetData>
  <mergeCells count="28">
    <mergeCell ref="A1:G1"/>
    <mergeCell ref="B3:G3"/>
    <mergeCell ref="B16:G16"/>
    <mergeCell ref="B19:G19"/>
    <mergeCell ref="B32:G32"/>
    <mergeCell ref="B42:G42"/>
    <mergeCell ref="B47:G47"/>
    <mergeCell ref="A4:A10"/>
    <mergeCell ref="A11:A12"/>
    <mergeCell ref="A13:A14"/>
    <mergeCell ref="A20:A21"/>
    <mergeCell ref="A22:A24"/>
    <mergeCell ref="A25:A26"/>
    <mergeCell ref="A27:A28"/>
    <mergeCell ref="A29:A30"/>
    <mergeCell ref="A33:A40"/>
    <mergeCell ref="A43:A45"/>
    <mergeCell ref="A48:A51"/>
    <mergeCell ref="B4:B10"/>
    <mergeCell ref="B11:B12"/>
    <mergeCell ref="B13:B14"/>
    <mergeCell ref="B20:B21"/>
    <mergeCell ref="B22:B24"/>
    <mergeCell ref="B25:B26"/>
    <mergeCell ref="B27:B28"/>
    <mergeCell ref="B33:B40"/>
    <mergeCell ref="B43:B45"/>
    <mergeCell ref="B48:B5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预算总表</vt:lpstr>
      <vt:lpstr>建设内容汇总</vt:lpstr>
      <vt:lpstr>1.时空大数据服务云平台</vt:lpstr>
      <vt:lpstr>2.数据资源中心建设</vt:lpstr>
      <vt:lpstr>3.智慧运营中心建设</vt:lpstr>
      <vt:lpstr>4.经济运行软件</vt:lpstr>
      <vt:lpstr>5.能耗软件-1</vt:lpstr>
      <vt:lpstr>5.能耗硬件-2</vt:lpstr>
      <vt:lpstr>6.应急软件 -1</vt:lpstr>
      <vt:lpstr>6.应急硬件-2</vt:lpstr>
      <vt:lpstr>7.环保软件-1</vt:lpstr>
      <vt:lpstr>7.环保硬件-2</vt:lpstr>
      <vt:lpstr>8.人力资源软件</vt:lpstr>
      <vt:lpstr>9.交通软件-1</vt:lpstr>
      <vt:lpstr>9.交通硬件-2</vt:lpstr>
      <vt:lpstr>10.综合服务软件1</vt:lpstr>
      <vt:lpstr>10综合服务硬件-2</vt:lpstr>
      <vt:lpstr>11.省厅对接报表</vt:lpstr>
      <vt:lpstr>12.招商</vt:lpstr>
      <vt:lpstr>13.企业画像</vt:lpstr>
      <vt:lpstr>14.本地网络及存储设备及安全设备</vt:lpstr>
      <vt:lpstr>15.鄂温克控制中心设备</vt:lpstr>
      <vt:lpstr>16.园区网络及服务器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wlg</dc:creator>
  <cp:lastModifiedBy>胖胖</cp:lastModifiedBy>
  <dcterms:created xsi:type="dcterms:W3CDTF">2022-07-08T22:55:00Z</dcterms:created>
  <dcterms:modified xsi:type="dcterms:W3CDTF">2022-09-18T03:51:16Z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14E49C08C3EC4258A9B78D45417E6101</vt:lpwstr>
  </property>
</Properties>
</file>