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firstSheet="3" activeTab="6"/>
  </bookViews>
  <sheets>
    <sheet name="编制说明 " sheetId="7" r:id="rId1"/>
    <sheet name="100章" sheetId="1" r:id="rId2"/>
    <sheet name="200章" sheetId="2" r:id="rId3"/>
    <sheet name="300章" sheetId="3" r:id="rId4"/>
    <sheet name="400章" sheetId="4" r:id="rId5"/>
    <sheet name="600章" sheetId="5" r:id="rId6"/>
    <sheet name="投标报价汇总表"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<sst xmlns="http://schemas.openxmlformats.org/spreadsheetml/2006/main" count="312" uniqueCount="211">
  <si>
    <t>第五章 工程量清单</t>
  </si>
  <si>
    <r>
      <rPr>
        <b/>
        <sz val="12"/>
        <color rgb="FF000000"/>
        <rFont val="宋体"/>
        <charset val="134"/>
      </rPr>
      <t>1</t>
    </r>
    <r>
      <rPr>
        <sz val="12"/>
        <color rgb="FF000000"/>
        <rFont val="宋体"/>
        <charset val="134"/>
      </rPr>
      <t xml:space="preserve"> </t>
    </r>
    <r>
      <rPr>
        <b/>
        <sz val="12"/>
        <color rgb="FF000000"/>
        <rFont val="宋体"/>
        <charset val="134"/>
      </rPr>
      <t>.</t>
    </r>
    <r>
      <rPr>
        <sz val="12"/>
        <color rgb="FF000000"/>
        <rFont val="宋体"/>
        <charset val="134"/>
      </rPr>
      <t xml:space="preserve"> </t>
    </r>
    <r>
      <rPr>
        <b/>
        <sz val="12"/>
        <color rgb="FF000000"/>
        <rFont val="宋体"/>
        <charset val="134"/>
      </rPr>
      <t>工程量清单说明</t>
    </r>
  </si>
  <si>
    <t xml:space="preserve">   1.1本工程量清单是根据招标文件中包括的有合同约束力的工程量清单计量规则、图纸 以及有关工程量清单的国家标准、行业标准、合同条款中约定的其他规则编制。约定计量规 则中没有的子目，其工程量按照有合同约束力的图纸所标示尺寸的理论净量计算。计量采用中华人民共和国法定计量单位。</t>
  </si>
  <si>
    <t xml:space="preserve">   1.2本工程量清单应与招标文件中的投标人须知、通用合同条款、专用合同条款、工程量清单计量规则、技术规范及图纸等一起阅读和理解。</t>
  </si>
  <si>
    <t xml:space="preserve">   1.3本工程量清单中所列工程数量是估算的或设计的预计数量，仅作为投标报价的共同基础，不能作为最终结算与支付的依据。实际支付应按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</si>
  <si>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 xml:space="preserve">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</si>
  <si>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1.5对作业和材料的一般说明与规定，未重复写入工程量清单内，在给工程量清单各子目标价前，应参阅第七章“技术规范”的有关内容。</t>
  </si>
  <si>
    <t xml:space="preserve">  1.6工程量清单中所列工程量的变动，丝毫不会降低或影响合同条款的效力，也不免除承包人按规定的标准进行施工和修复缺陷的责任。</t>
  </si>
  <si>
    <t xml:space="preserve">  1.7图纸中所列的工程数量表及数量汇总表仅是提供资料，不是工程量清单的外延。当图纸与工程量清单所列数量不一致时，以工程量清单所列数量作为报价的依据。</t>
  </si>
  <si>
    <t>2 . 投标报价说明</t>
  </si>
  <si>
    <t xml:space="preserve">  2.1 工程量清单中的每一子目须填入单价或价格，且只允许有一个报价。</t>
  </si>
  <si>
    <t xml:space="preserve">  2.2除非合同另有规定，工程量清单中有标价的单价和总额价均已包括了为实施和完成合同工程所需的劳务、材料、机械、质检(自检)、安装、缺陷修复、 管理、保险、税费、利润等费用，以及合同明示或暗示的所有责任、义务和一般风险。</t>
  </si>
  <si>
    <t xml:space="preserve">  2.3工程量清单中投标人没有填入单价或价格的子目，其费用视为已分摊在 工程量清单中其他相关子目的单价或价格之中。承包人必须按监理人指令完成工程量清单中未填入单价或价格的子目，但不能得到结算与支付。</t>
  </si>
  <si>
    <t xml:space="preserve">  2.4符合合同条款规定的全部费用应认为已被计入有标价的工程量清单所列各子目之中，未列子目不予计量的工作，其费用应视为已分摊在本合同工程的有关子目的单价或总额价之中。</t>
  </si>
  <si>
    <t xml:space="preserve">  2.5承包人用于本合同工程的各类装备的提供、运输、维护、拆卸、拼装等支付的费用，已包括在工程量清单的单价与总额价之中。</t>
  </si>
  <si>
    <t xml:space="preserve">  2.6工程量清单中各项金额均以人民币(元)结算。</t>
  </si>
  <si>
    <r>
      <rPr>
        <sz val="12"/>
        <color rgb="FF000000"/>
        <rFont val="宋体"/>
        <charset val="134"/>
      </rPr>
      <t xml:space="preserve">  2.7暂列金额(不含计日工总额)的数量及拟用子目的的说明： </t>
    </r>
    <r>
      <rPr>
        <u/>
        <sz val="12"/>
        <color rgb="FF000000"/>
        <rFont val="宋体"/>
        <charset val="134"/>
      </rPr>
      <t xml:space="preserve">不计。
</t>
    </r>
  </si>
  <si>
    <r>
      <rPr>
        <sz val="12"/>
        <color rgb="FF000000"/>
        <rFont val="宋体"/>
        <charset val="134"/>
      </rPr>
      <t xml:space="preserve">  2.8暂估价的数量及拟用子目的说明：</t>
    </r>
    <r>
      <rPr>
        <u/>
        <sz val="12"/>
        <color rgb="FF000000"/>
        <rFont val="宋体"/>
        <charset val="134"/>
      </rPr>
      <t>不计。</t>
    </r>
  </si>
  <si>
    <t>3.计日工的说明：无</t>
  </si>
  <si>
    <t>4. 其他说明</t>
  </si>
  <si>
    <t xml:space="preserve">   4.1 本工程的建筑工程一切险和第三者责任险由承包人自行投保，保险费由承包人承担并支付，并包含在工程量清单的单价及总额价中，发包人不单独支付。由于承包人未投保所造成的一切损失或索赔，均由承包人自行承担责任。
   </t>
  </si>
  <si>
    <t xml:space="preserve">   4.2 为确保将安全施工措施落到实处，招标人按《公路水运工程安全生产监督管理办法》（交通部2017年第25号令）以及《关于印发&lt;企业安全生产费用提取和使用管理办法&gt;的通知》（财资[2022]136号）的规定，在投标总价中计入安全生产费用，安全生产费用以固定金额形式计入工程量清单第100章中（安全生产费用按招标人公布的最髙投标限价的1.5％计入），投标人在投标报价时不得对该固定金额进行调整。如投标人需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</si>
  <si>
    <r>
      <rPr>
        <sz val="12"/>
        <rFont val="宋体"/>
        <charset val="134"/>
        <scheme val="minor"/>
      </rPr>
      <t xml:space="preserve">  4.3 除特别说明外，本工程项目的各类材料的</t>
    </r>
    <r>
      <rPr>
        <u/>
        <sz val="12"/>
        <rFont val="宋体"/>
        <charset val="134"/>
        <scheme val="minor"/>
      </rPr>
      <t>试验检测费用</t>
    </r>
    <r>
      <rPr>
        <sz val="12"/>
        <rFont val="宋体"/>
        <charset val="134"/>
        <scheme val="minor"/>
      </rPr>
      <t>、</t>
    </r>
    <r>
      <rPr>
        <u/>
        <sz val="12"/>
        <rFont val="宋体"/>
        <charset val="134"/>
        <scheme val="minor"/>
      </rPr>
      <t>施工设备的标定费用</t>
    </r>
    <r>
      <rPr>
        <sz val="12"/>
        <rFont val="宋体"/>
        <charset val="134"/>
        <scheme val="minor"/>
      </rPr>
      <t>、</t>
    </r>
    <r>
      <rPr>
        <u/>
        <sz val="12"/>
        <rFont val="宋体"/>
        <charset val="134"/>
        <scheme val="minor"/>
      </rPr>
      <t>临时交通设施费用</t>
    </r>
    <r>
      <rPr>
        <sz val="12"/>
        <rFont val="宋体"/>
        <charset val="134"/>
        <scheme val="minor"/>
      </rPr>
      <t>均已包含在所报的单价或总额价中，发包人不另行计量与支付。</t>
    </r>
  </si>
  <si>
    <r>
      <rPr>
        <sz val="11"/>
        <rFont val="华文中宋"/>
        <charset val="134"/>
      </rPr>
      <t xml:space="preserve">  4.4</t>
    </r>
    <r>
      <rPr>
        <sz val="12"/>
        <rFont val="宋体"/>
        <charset val="134"/>
        <scheme val="minor"/>
      </rPr>
      <t>承包人在施工前，应与交警、路政管理等相关部门进行协商确定交通组织方案，由此产生的费用由承包人承担，发包人不另行计量。</t>
    </r>
  </si>
  <si>
    <r>
      <rPr>
        <sz val="11"/>
        <rFont val="华文中宋"/>
        <charset val="134"/>
      </rPr>
      <t xml:space="preserve">  4.5 </t>
    </r>
    <r>
      <rPr>
        <sz val="12"/>
        <rFont val="宋体"/>
        <charset val="134"/>
        <scheme val="minor"/>
      </rPr>
      <t>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r>
  </si>
  <si>
    <t xml:space="preserve">  4.6 除特别说明外，本工程量清单依照《中华人民共和国交通运输部 公路工程标准施工招标文件（2018年版 ）》相关规定执行。</t>
  </si>
  <si>
    <r>
      <rPr>
        <b/>
        <sz val="16"/>
        <color rgb="FF000000"/>
        <rFont val="Arial"/>
        <charset val="134"/>
      </rPr>
      <t xml:space="preserve">5.1 </t>
    </r>
    <r>
      <rPr>
        <b/>
        <sz val="16"/>
        <color rgb="FF000000"/>
        <rFont val="宋体"/>
        <charset val="134"/>
      </rPr>
      <t>工程量清单表</t>
    </r>
  </si>
  <si>
    <r>
      <rPr>
        <b/>
        <sz val="16"/>
        <color indexed="8"/>
        <rFont val="smartSimSun"/>
        <charset val="134"/>
      </rPr>
      <t>工程量清单</t>
    </r>
  </si>
  <si>
    <r>
      <rPr>
        <b/>
        <sz val="13"/>
        <color indexed="8"/>
        <rFont val="smartSimSun"/>
        <charset val="134"/>
      </rPr>
      <t>清单</t>
    </r>
    <r>
      <rPr>
        <b/>
        <sz val="13"/>
        <color indexed="8"/>
        <rFont val="Arial"/>
        <charset val="134"/>
      </rPr>
      <t xml:space="preserve"> </t>
    </r>
    <r>
      <rPr>
        <b/>
        <sz val="13"/>
        <color indexed="8"/>
        <rFont val="smartSimSun"/>
        <charset val="134"/>
      </rPr>
      <t>第</t>
    </r>
    <r>
      <rPr>
        <b/>
        <sz val="13"/>
        <color indexed="8"/>
        <rFont val="Arial"/>
        <charset val="134"/>
      </rPr>
      <t>100</t>
    </r>
    <r>
      <rPr>
        <b/>
        <sz val="13"/>
        <color indexed="8"/>
        <rFont val="smartSimSun"/>
        <charset val="134"/>
      </rPr>
      <t>章</t>
    </r>
    <r>
      <rPr>
        <b/>
        <sz val="13"/>
        <color indexed="8"/>
        <rFont val="Arial"/>
        <charset val="134"/>
      </rPr>
      <t xml:space="preserve">  </t>
    </r>
    <r>
      <rPr>
        <b/>
        <sz val="13"/>
        <color indexed="8"/>
        <rFont val="smartSimSun"/>
        <charset val="134"/>
      </rPr>
      <t>总则</t>
    </r>
  </si>
  <si>
    <t>项目名称：赤峰市松山区太平地镇敖包吐村便民桥工程</t>
  </si>
  <si>
    <r>
      <rPr>
        <b/>
        <sz val="10"/>
        <color indexed="8"/>
        <rFont val="smartSimSun"/>
        <charset val="134"/>
      </rPr>
      <t>货币单位</t>
    </r>
    <r>
      <rPr>
        <b/>
        <sz val="10"/>
        <color indexed="8"/>
        <rFont val="Arial"/>
        <charset val="134"/>
      </rPr>
      <t xml:space="preserve">: </t>
    </r>
    <r>
      <rPr>
        <b/>
        <sz val="10"/>
        <color indexed="8"/>
        <rFont val="smartSimSun"/>
        <charset val="134"/>
      </rPr>
      <t>人民币</t>
    </r>
    <r>
      <rPr>
        <b/>
        <sz val="10"/>
        <color indexed="8"/>
        <rFont val="Arial"/>
        <charset val="134"/>
      </rPr>
      <t xml:space="preserve"> </t>
    </r>
    <r>
      <rPr>
        <b/>
        <sz val="10"/>
        <color indexed="8"/>
        <rFont val="smartSimSun"/>
        <charset val="134"/>
      </rPr>
      <t>元</t>
    </r>
  </si>
  <si>
    <t>子目号</t>
  </si>
  <si>
    <t>子  目  名  称</t>
  </si>
  <si>
    <t>单位</t>
  </si>
  <si>
    <t>数量</t>
  </si>
  <si>
    <t>单价</t>
  </si>
  <si>
    <t>合价</t>
  </si>
  <si>
    <t>101</t>
  </si>
  <si>
    <t>通则</t>
  </si>
  <si>
    <t>101-1</t>
  </si>
  <si>
    <t>保险费</t>
  </si>
  <si>
    <t>-a</t>
  </si>
  <si>
    <t>按合同条款规定，提供建筑工程一切险</t>
  </si>
  <si>
    <t>总额</t>
  </si>
  <si>
    <t>-b</t>
  </si>
  <si>
    <t>按合同条款规定，提供第三者责任险</t>
  </si>
  <si>
    <t>102</t>
  </si>
  <si>
    <t>工程管理</t>
  </si>
  <si>
    <t>102-3</t>
  </si>
  <si>
    <t>安全生产费</t>
  </si>
  <si>
    <t>103</t>
  </si>
  <si>
    <t>临时工程与设施</t>
  </si>
  <si>
    <t>103-1</t>
  </si>
  <si>
    <t>临时道路修建、养护与拆除(包括原道路的养护)、临时便桥</t>
  </si>
  <si>
    <t>103-2</t>
  </si>
  <si>
    <t>临时占用耕地</t>
  </si>
  <si>
    <t>104</t>
  </si>
  <si>
    <t>承包人驻地建设</t>
  </si>
  <si>
    <t>104-1</t>
  </si>
  <si>
    <t>清单  第 100 章合计   人民币</t>
  </si>
  <si>
    <r>
      <rPr>
        <b/>
        <sz val="13"/>
        <color rgb="FF000000"/>
        <rFont val="smartSimSun"/>
        <charset val="134"/>
      </rPr>
      <t>清单</t>
    </r>
    <r>
      <rPr>
        <b/>
        <sz val="13"/>
        <color rgb="FF000000"/>
        <rFont val="Arial"/>
        <charset val="134"/>
      </rPr>
      <t xml:space="preserve"> </t>
    </r>
    <r>
      <rPr>
        <b/>
        <sz val="13"/>
        <color rgb="FF000000"/>
        <rFont val="smartSimSun"/>
        <charset val="134"/>
      </rPr>
      <t>第</t>
    </r>
    <r>
      <rPr>
        <b/>
        <sz val="13"/>
        <color rgb="FF000000"/>
        <rFont val="Arial"/>
        <charset val="134"/>
      </rPr>
      <t>200</t>
    </r>
    <r>
      <rPr>
        <b/>
        <sz val="13"/>
        <color rgb="FF000000"/>
        <rFont val="smartSimSun"/>
        <charset val="134"/>
      </rPr>
      <t>章</t>
    </r>
    <r>
      <rPr>
        <b/>
        <sz val="13"/>
        <color rgb="FF000000"/>
        <rFont val="Arial"/>
        <charset val="134"/>
      </rPr>
      <t xml:space="preserve">  </t>
    </r>
    <r>
      <rPr>
        <b/>
        <sz val="13"/>
        <color rgb="FF000000"/>
        <rFont val="smartSimSun"/>
        <charset val="134"/>
      </rPr>
      <t>路基</t>
    </r>
  </si>
  <si>
    <t>202</t>
  </si>
  <si>
    <t>场地清理</t>
  </si>
  <si>
    <t>202-3</t>
  </si>
  <si>
    <t>拆除结构物</t>
  </si>
  <si>
    <t>-c</t>
  </si>
  <si>
    <t>砖、石及其他砌体结构</t>
  </si>
  <si>
    <t>m3</t>
  </si>
  <si>
    <t>203</t>
  </si>
  <si>
    <t>挖方路基</t>
  </si>
  <si>
    <t>203-1</t>
  </si>
  <si>
    <t>路基挖方</t>
  </si>
  <si>
    <t>挖土方</t>
  </si>
  <si>
    <t>203-2</t>
  </si>
  <si>
    <t>清理河道</t>
  </si>
  <si>
    <t>204</t>
  </si>
  <si>
    <t>填方路基</t>
  </si>
  <si>
    <t>204-1</t>
  </si>
  <si>
    <t>路基填筑(包括填前压实)</t>
  </si>
  <si>
    <t>利用土方</t>
  </si>
  <si>
    <t>-d</t>
  </si>
  <si>
    <t>换填砂砾</t>
  </si>
  <si>
    <t>-h</t>
  </si>
  <si>
    <t>结构物台背回填砂砾</t>
  </si>
  <si>
    <t>-i</t>
  </si>
  <si>
    <t>锥坡、围墙及附属填砂砾</t>
  </si>
  <si>
    <t>209</t>
  </si>
  <si>
    <t>挡土墙</t>
  </si>
  <si>
    <t>209-5</t>
  </si>
  <si>
    <t>C25混凝土挡土墙</t>
  </si>
  <si>
    <t>209-6</t>
  </si>
  <si>
    <t>C25混凝土围墙</t>
  </si>
  <si>
    <t>215</t>
  </si>
  <si>
    <t>河道防护</t>
  </si>
  <si>
    <t>215-1</t>
  </si>
  <si>
    <t>桥底铺砌</t>
  </si>
  <si>
    <t>天然砂砾层</t>
  </si>
  <si>
    <t>C30混凝土</t>
  </si>
  <si>
    <t>215-2</t>
  </si>
  <si>
    <t>导流设施(护岸墙、顺坝、丁坝、调水坝、锥坡)</t>
  </si>
  <si>
    <t>石笼</t>
  </si>
  <si>
    <t>清单  第 200 章合计   人民币</t>
  </si>
  <si>
    <r>
      <rPr>
        <b/>
        <sz val="13"/>
        <color rgb="FF000000"/>
        <rFont val="smartSimSun"/>
        <charset val="134"/>
      </rPr>
      <t>清单</t>
    </r>
    <r>
      <rPr>
        <b/>
        <sz val="13"/>
        <color rgb="FF000000"/>
        <rFont val="Arial"/>
        <charset val="134"/>
      </rPr>
      <t xml:space="preserve"> </t>
    </r>
    <r>
      <rPr>
        <b/>
        <sz val="13"/>
        <color rgb="FF000000"/>
        <rFont val="smartSimSun"/>
        <charset val="134"/>
      </rPr>
      <t>第3</t>
    </r>
    <r>
      <rPr>
        <b/>
        <sz val="13"/>
        <color rgb="FF000000"/>
        <rFont val="Arial"/>
        <charset val="134"/>
      </rPr>
      <t>00</t>
    </r>
    <r>
      <rPr>
        <b/>
        <sz val="13"/>
        <color rgb="FF000000"/>
        <rFont val="smartSimSun"/>
        <charset val="134"/>
      </rPr>
      <t>章</t>
    </r>
    <r>
      <rPr>
        <b/>
        <sz val="13"/>
        <color rgb="FF000000"/>
        <rFont val="Arial"/>
        <charset val="134"/>
      </rPr>
      <t xml:space="preserve">  </t>
    </r>
    <r>
      <rPr>
        <b/>
        <sz val="13"/>
        <color rgb="FF000000"/>
        <rFont val="smartSimSun"/>
        <charset val="134"/>
      </rPr>
      <t>路面</t>
    </r>
  </si>
  <si>
    <t>302</t>
  </si>
  <si>
    <t>垫层</t>
  </si>
  <si>
    <t>302-2</t>
  </si>
  <si>
    <t>砂砾垫层</t>
  </si>
  <si>
    <t>厚300mm</t>
  </si>
  <si>
    <t>m2</t>
  </si>
  <si>
    <t>312</t>
  </si>
  <si>
    <t>水泥混凝土面板</t>
  </si>
  <si>
    <t>312-1</t>
  </si>
  <si>
    <t>C35混凝土厚200mm (混凝土弯拉强度≥4.5MPa)</t>
  </si>
  <si>
    <t>313</t>
  </si>
  <si>
    <t>路肩培土</t>
  </si>
  <si>
    <t>313-1</t>
  </si>
  <si>
    <t>路肩培土-天然砂砾</t>
  </si>
  <si>
    <t>清单  第 300 章合计   人民币</t>
  </si>
  <si>
    <r>
      <rPr>
        <b/>
        <sz val="13"/>
        <color rgb="FF000000"/>
        <rFont val="smartSimSun"/>
        <charset val="134"/>
      </rPr>
      <t>清单</t>
    </r>
    <r>
      <rPr>
        <b/>
        <sz val="13"/>
        <color rgb="FF000000"/>
        <rFont val="Arial"/>
        <charset val="134"/>
      </rPr>
      <t xml:space="preserve"> </t>
    </r>
    <r>
      <rPr>
        <b/>
        <sz val="13"/>
        <color rgb="FF000000"/>
        <rFont val="smartSimSun"/>
        <charset val="134"/>
      </rPr>
      <t xml:space="preserve"> 第400章</t>
    </r>
    <r>
      <rPr>
        <b/>
        <sz val="13"/>
        <color rgb="FF000000"/>
        <rFont val="Arial"/>
        <charset val="134"/>
      </rPr>
      <t xml:space="preserve">  </t>
    </r>
    <r>
      <rPr>
        <b/>
        <sz val="13"/>
        <color rgb="FF000000"/>
        <rFont val="smartSimSun"/>
        <charset val="134"/>
      </rPr>
      <t xml:space="preserve"> 桥梁、涵洞</t>
    </r>
  </si>
  <si>
    <t>403</t>
  </si>
  <si>
    <t>钢筋</t>
  </si>
  <si>
    <t>403-1</t>
  </si>
  <si>
    <t>基础钢筋(含灌注桩、承台、桩系梁等)</t>
  </si>
  <si>
    <t>光圆钢筋(HPB300)</t>
  </si>
  <si>
    <t>kg</t>
  </si>
  <si>
    <t>带肋钢筋(HRB400)</t>
  </si>
  <si>
    <t>403-2</t>
  </si>
  <si>
    <t>下部结构钢筋</t>
  </si>
  <si>
    <t>403-3</t>
  </si>
  <si>
    <t>上部结构钢筋</t>
  </si>
  <si>
    <t>403-4</t>
  </si>
  <si>
    <t>附属结构钢筋</t>
  </si>
  <si>
    <t>带肋钢筋(HRB400)护栏</t>
  </si>
  <si>
    <t>404</t>
  </si>
  <si>
    <t>基坑开挖及回填</t>
  </si>
  <si>
    <t>404-1</t>
  </si>
  <si>
    <t>干处挖土方</t>
  </si>
  <si>
    <t>410</t>
  </si>
  <si>
    <t>结构混凝土工程</t>
  </si>
  <si>
    <t>410-1</t>
  </si>
  <si>
    <t>C30混凝土基础(包括支撑梁、承台)</t>
  </si>
  <si>
    <t>410-2</t>
  </si>
  <si>
    <t>混凝土下部结构</t>
  </si>
  <si>
    <t>C35混凝土抗裂纤维桥台混凝土</t>
  </si>
  <si>
    <t>C35混凝土抗裂纤维桥墩混凝土</t>
  </si>
  <si>
    <t>C35混凝土抗裂纤维台帽混凝土</t>
  </si>
  <si>
    <t>C35混凝台帽混凝土</t>
  </si>
  <si>
    <t>410-3</t>
  </si>
  <si>
    <t>现浇混凝土上部结构C40防水混凝土</t>
  </si>
  <si>
    <t>410-6</t>
  </si>
  <si>
    <t>现浇混凝土附属结构c30混凝土</t>
  </si>
  <si>
    <t>413</t>
  </si>
  <si>
    <t>砌石工程</t>
  </si>
  <si>
    <t>413-1</t>
  </si>
  <si>
    <t>浆砌片石</t>
  </si>
  <si>
    <t>-a-1</t>
  </si>
  <si>
    <t>M10浆砌片石-锥坡</t>
  </si>
  <si>
    <t>-a-2</t>
  </si>
  <si>
    <t>M10浆砌片石-隔水墙</t>
  </si>
  <si>
    <t>415</t>
  </si>
  <si>
    <t>桥面铺装</t>
  </si>
  <si>
    <t>415-3</t>
  </si>
  <si>
    <t>防水层</t>
  </si>
  <si>
    <t>PB型桥面防水层</t>
  </si>
  <si>
    <t>铺设防水层(含沥青麻絮)</t>
  </si>
  <si>
    <t>416</t>
  </si>
  <si>
    <t>支座锚栓</t>
  </si>
  <si>
    <t>416-1</t>
  </si>
  <si>
    <t>套</t>
  </si>
  <si>
    <t>清单  第 400 章合计   人民币</t>
  </si>
  <si>
    <r>
      <rPr>
        <b/>
        <sz val="13"/>
        <color rgb="FF000000"/>
        <rFont val="smartSimSun"/>
        <charset val="134"/>
      </rPr>
      <t>清单</t>
    </r>
    <r>
      <rPr>
        <b/>
        <sz val="13"/>
        <color rgb="FF000000"/>
        <rFont val="Arial"/>
        <charset val="134"/>
      </rPr>
      <t xml:space="preserve"> </t>
    </r>
    <r>
      <rPr>
        <b/>
        <sz val="13"/>
        <color rgb="FF000000"/>
        <rFont val="smartSimSun"/>
        <charset val="134"/>
      </rPr>
      <t>第6</t>
    </r>
    <r>
      <rPr>
        <b/>
        <sz val="13"/>
        <color rgb="FF000000"/>
        <rFont val="Arial"/>
        <charset val="134"/>
      </rPr>
      <t>00</t>
    </r>
    <r>
      <rPr>
        <b/>
        <sz val="13"/>
        <color rgb="FF000000"/>
        <rFont val="smartSimSun"/>
        <charset val="134"/>
      </rPr>
      <t>章</t>
    </r>
    <r>
      <rPr>
        <b/>
        <sz val="13"/>
        <color rgb="FF000000"/>
        <rFont val="Arial"/>
        <charset val="134"/>
      </rPr>
      <t xml:space="preserve">  </t>
    </r>
    <r>
      <rPr>
        <b/>
        <sz val="13"/>
        <color rgb="FF000000"/>
        <rFont val="smartSimSun"/>
        <charset val="134"/>
      </rPr>
      <t>安全设施及预埋管线</t>
    </r>
  </si>
  <si>
    <t>602</t>
  </si>
  <si>
    <t>护栏</t>
  </si>
  <si>
    <t>602-3</t>
  </si>
  <si>
    <t>波形梁钢护栏</t>
  </si>
  <si>
    <t>路侧波形梁钢护栏</t>
  </si>
  <si>
    <t>m</t>
  </si>
  <si>
    <t>清单  第 600 章合计   人民币</t>
  </si>
  <si>
    <t>5.4投标报价汇总表</t>
  </si>
  <si>
    <t>工 程 量 清 单</t>
  </si>
  <si>
    <t>序  号</t>
  </si>
  <si>
    <t>章  次</t>
  </si>
  <si>
    <t>科  目  名  称</t>
  </si>
  <si>
    <t>金额(元)</t>
  </si>
  <si>
    <t>1</t>
  </si>
  <si>
    <t>100</t>
  </si>
  <si>
    <t>清单 第100章  总则</t>
  </si>
  <si>
    <t>2</t>
  </si>
  <si>
    <t>200</t>
  </si>
  <si>
    <t>清单 第200章  路基</t>
  </si>
  <si>
    <t>3</t>
  </si>
  <si>
    <t>300</t>
  </si>
  <si>
    <t>清单 第300章  路面</t>
  </si>
  <si>
    <t>4</t>
  </si>
  <si>
    <t>400</t>
  </si>
  <si>
    <t>清单 第400章  桥梁、涵洞</t>
  </si>
  <si>
    <t>5</t>
  </si>
  <si>
    <t>600</t>
  </si>
  <si>
    <t>清单 第600章  安全设施及预埋管线</t>
  </si>
  <si>
    <t>6</t>
  </si>
  <si>
    <t>第100章至700章清单合计</t>
  </si>
  <si>
    <t>7</t>
  </si>
  <si>
    <t>已包含在清单合计中的材料、工程设备、专业工程暂估价合计</t>
  </si>
  <si>
    <t>8</t>
  </si>
  <si>
    <t>清单合计减去材料、工程设备、专业工程暂估价
合计(即6-7)=8</t>
  </si>
  <si>
    <t>9</t>
  </si>
  <si>
    <t>计日工合计</t>
  </si>
  <si>
    <t>10</t>
  </si>
  <si>
    <t>暂列金额(不含计日工总额)</t>
  </si>
  <si>
    <t>11</t>
  </si>
  <si>
    <t>投标报价(6+9+10)=11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</si>
</sst>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46">
    <font>
      <sz val="12"/>
      <color indexed="8"/>
      <name val="宋体"/>
      <charset val="134"/>
    </font>
    <font>
      <b/>
      <sz val="16"/>
      <color rgb="FF000000"/>
      <name val="宋体"/>
      <charset val="134"/>
    </font>
    <font>
      <sz val="9"/>
      <color rgb="FF000000"/>
      <name val="宋体"/>
      <charset val="134"/>
    </font>
    <font>
      <sz val="9"/>
      <color indexed="8"/>
      <name val="宋体"/>
      <charset val="134"/>
    </font>
    <font>
      <b/>
      <sz val="16"/>
      <color indexed="8"/>
      <name val="Arial"/>
      <charset val="134"/>
    </font>
    <font>
      <b/>
      <sz val="13"/>
      <color rgb="FF000000"/>
      <name val="smartSimSun"/>
      <charset val="134"/>
    </font>
    <font>
      <b/>
      <sz val="13"/>
      <color indexed="8"/>
      <name val="Arial"/>
      <charset val="134"/>
    </font>
    <font>
      <sz val="10"/>
      <color rgb="FF000000"/>
      <name val="黑体"/>
      <charset val="134"/>
    </font>
    <font>
      <b/>
      <sz val="10"/>
      <color indexed="8"/>
      <name val="黑体"/>
      <charset val="134"/>
    </font>
    <font>
      <b/>
      <sz val="10"/>
      <color indexed="8"/>
      <name val="Arial"/>
      <charset val="134"/>
    </font>
    <font>
      <sz val="9"/>
      <color indexed="8"/>
      <name val="smartSimSun"/>
      <charset val="134"/>
    </font>
    <font>
      <sz val="10"/>
      <color indexed="8"/>
      <name val="黑体"/>
      <charset val="134"/>
    </font>
    <font>
      <b/>
      <sz val="16"/>
      <color rgb="FF000000"/>
      <name val="Arial"/>
      <charset val="134"/>
    </font>
    <font>
      <b/>
      <sz val="20"/>
      <color indexed="8"/>
      <name val="宋体"/>
      <charset val="134"/>
    </font>
    <font>
      <b/>
      <sz val="12"/>
      <color rgb="FF000000"/>
      <name val="宋体"/>
      <charset val="134"/>
    </font>
    <font>
      <sz val="12"/>
      <color rgb="FF000000"/>
      <name val="宋体"/>
      <charset val="134"/>
    </font>
    <font>
      <sz val="12"/>
      <color rgb="FF000000"/>
      <name val="宋体"/>
      <charset val="134"/>
      <scheme val="minor"/>
    </font>
    <font>
      <b/>
      <sz val="12"/>
      <color indexed="8"/>
      <name val="宋体"/>
      <charset val="134"/>
    </font>
    <font>
      <sz val="12"/>
      <name val="宋体"/>
      <charset val="134"/>
      <scheme val="minor"/>
    </font>
    <font>
      <sz val="11"/>
      <name val="华文中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宋体"/>
      <charset val="134"/>
      <scheme val="minor"/>
    </font>
    <font>
      <b/>
      <sz val="13"/>
      <color rgb="FF000000"/>
      <name val="Arial"/>
      <charset val="134"/>
    </font>
    <font>
      <b/>
      <sz val="10"/>
      <color indexed="8"/>
      <name val="smartSimSun"/>
      <charset val="134"/>
    </font>
    <font>
      <b/>
      <sz val="13"/>
      <color indexed="8"/>
      <name val="smartSimSun"/>
      <charset val="134"/>
    </font>
    <font>
      <u/>
      <sz val="12"/>
      <color rgb="FF000000"/>
      <name val="宋体"/>
      <charset val="134"/>
    </font>
    <font>
      <b/>
      <sz val="16"/>
      <color indexed="8"/>
      <name val="smart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4" borderId="8" applyNumberFormat="0" applyAlignment="0" applyProtection="0">
      <alignment vertical="center"/>
    </xf>
    <xf numFmtId="0" fontId="30" fillId="5" borderId="9" applyNumberFormat="0" applyAlignment="0" applyProtection="0">
      <alignment vertical="center"/>
    </xf>
    <xf numFmtId="0" fontId="31" fillId="5" borderId="8" applyNumberFormat="0" applyAlignment="0" applyProtection="0">
      <alignment vertical="center"/>
    </xf>
    <xf numFmtId="0" fontId="32" fillId="6"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41">
    <xf numFmtId="0" fontId="0" fillId="0" borderId="0" xfId="0" applyAlignment="1">
      <alignment horizontal="left" vertical="center" wrapText="1"/>
    </xf>
    <xf numFmtId="0" fontId="0"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Border="1" applyAlignment="1">
      <alignment horizontal="center" vertical="center" shrinkToFit="1"/>
    </xf>
    <xf numFmtId="176" fontId="3" fillId="0" borderId="1" xfId="0" applyNumberFormat="1" applyFont="1" applyBorder="1" applyAlignment="1">
      <alignment horizontal="right" vertical="center" shrinkToFit="1"/>
    </xf>
    <xf numFmtId="0" fontId="3" fillId="0" borderId="1" xfId="0" applyFont="1" applyBorder="1" applyAlignment="1">
      <alignment horizontal="center" vertical="center" wrapText="1"/>
    </xf>
    <xf numFmtId="0" fontId="4"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7" fillId="0" borderId="0" xfId="0" applyFont="1" applyFill="1" applyAlignment="1" applyProtection="1">
      <alignment horizontal="left" vertical="center" shrinkToFit="1"/>
    </xf>
    <xf numFmtId="0" fontId="8" fillId="0" borderId="0" xfId="0" applyFont="1" applyFill="1" applyAlignment="1" applyProtection="1">
      <alignment horizontal="left" vertical="center" shrinkToFit="1"/>
    </xf>
    <xf numFmtId="0" fontId="9" fillId="0" borderId="0" xfId="0" applyFont="1" applyFill="1" applyAlignment="1" applyProtection="1">
      <alignment horizontal="left"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shrinkToFit="1"/>
    </xf>
    <xf numFmtId="0" fontId="10" fillId="0" borderId="1" xfId="0" applyFont="1" applyBorder="1" applyAlignment="1">
      <alignment horizontal="left" shrinkToFit="1"/>
    </xf>
    <xf numFmtId="0" fontId="10" fillId="0" borderId="1" xfId="0" applyFont="1" applyBorder="1" applyAlignment="1">
      <alignment horizontal="right" shrinkToFit="1"/>
    </xf>
    <xf numFmtId="176" fontId="10" fillId="0" borderId="1" xfId="0" applyNumberFormat="1" applyFont="1" applyBorder="1" applyAlignment="1">
      <alignment horizontal="right" shrinkToFit="1"/>
    </xf>
    <xf numFmtId="176" fontId="10" fillId="0" borderId="1" xfId="0" applyNumberFormat="1" applyFont="1" applyBorder="1" applyAlignment="1" applyProtection="1">
      <alignment horizontal="right" shrinkToFit="1"/>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10" fillId="0" borderId="1" xfId="0" applyNumberFormat="1" applyFont="1" applyBorder="1" applyAlignment="1">
      <alignment vertical="center" shrinkToFit="1"/>
    </xf>
    <xf numFmtId="0" fontId="10" fillId="0" borderId="0" xfId="0" applyFont="1" applyAlignment="1">
      <alignment horizontal="left" vertical="center" shrinkToFit="1"/>
    </xf>
    <xf numFmtId="0" fontId="11" fillId="0" borderId="0" xfId="0" applyFont="1" applyFill="1" applyAlignment="1" applyProtection="1">
      <alignment horizontal="left" vertical="center" shrinkToFit="1"/>
    </xf>
    <xf numFmtId="0" fontId="12" fillId="0" borderId="0" xfId="0" applyFont="1" applyFill="1" applyAlignment="1" applyProtection="1">
      <alignment horizontal="left" vertical="center" wrapText="1"/>
    </xf>
    <xf numFmtId="0" fontId="0" fillId="0" borderId="0" xfId="0" applyFont="1" applyFill="1" applyAlignment="1" applyProtection="1">
      <alignment horizontal="left" vertical="center" wrapText="1"/>
    </xf>
    <xf numFmtId="177" fontId="10" fillId="0" borderId="1" xfId="0" applyNumberFormat="1" applyFont="1" applyBorder="1" applyAlignment="1">
      <alignment horizontal="right" shrinkToFit="1"/>
    </xf>
    <xf numFmtId="0" fontId="0" fillId="2"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center"/>
    </xf>
    <xf numFmtId="0" fontId="15" fillId="0" borderId="0" xfId="0" applyFont="1" applyFill="1" applyAlignment="1">
      <alignment horizontal="justify" vertical="center"/>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16" fillId="0" borderId="0" xfId="0" applyFont="1" applyFill="1" applyAlignment="1">
      <alignment horizontal="justify" vertical="center"/>
    </xf>
    <xf numFmtId="0" fontId="15" fillId="0" borderId="0" xfId="0" applyFont="1" applyFill="1" applyAlignment="1">
      <alignment horizontal="left"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15" fillId="2" borderId="0" xfId="0" applyFont="1" applyFill="1" applyAlignment="1">
      <alignment horizontal="left" vertical="center" wrapText="1"/>
    </xf>
    <xf numFmtId="0" fontId="19"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1/sharedlinks" Target="sharedlinks.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view="pageBreakPreview" zoomScaleNormal="100" workbookViewId="0">
      <selection activeCell="C22" sqref="C22"/>
    </sheetView>
  </sheetViews>
  <sheetFormatPr defaultColWidth="9" defaultRowHeight="14.25"/>
  <cols>
    <col min="1" max="1" width="115.75" style="1" customWidth="1"/>
    <col min="2" max="16384" width="9" style="1"/>
  </cols>
  <sheetData>
    <row r="1" ht="67" customHeight="1" spans="1:1">
      <c r="A1" s="30" t="s">
        <v>0</v>
      </c>
    </row>
    <row r="2" spans="1:1">
      <c r="A2" s="31" t="s">
        <v>1</v>
      </c>
    </row>
    <row r="3" ht="77" customHeight="1" spans="1:1">
      <c r="A3" s="32" t="s">
        <v>2</v>
      </c>
    </row>
    <row r="4" ht="45" customHeight="1" spans="1:1">
      <c r="A4" s="33" t="s">
        <v>3</v>
      </c>
    </row>
    <row r="5" ht="84" customHeight="1" spans="1:1">
      <c r="A5" s="1" t="s">
        <v>4</v>
      </c>
    </row>
    <row r="6" ht="53" customHeight="1" spans="1:1">
      <c r="A6" s="33" t="s">
        <v>5</v>
      </c>
    </row>
    <row r="7" ht="38" customHeight="1" spans="1:1">
      <c r="A7" s="1" t="s">
        <v>6</v>
      </c>
    </row>
    <row r="8" ht="40" customHeight="1" spans="1:1">
      <c r="A8" s="1" t="s">
        <v>7</v>
      </c>
    </row>
    <row r="9" ht="42" customHeight="1" spans="1:1">
      <c r="A9" s="33" t="s">
        <v>8</v>
      </c>
    </row>
    <row r="10" ht="18" customHeight="1" spans="1:1">
      <c r="A10" s="34" t="s">
        <v>9</v>
      </c>
    </row>
    <row r="11" ht="24" customHeight="1" spans="1:1">
      <c r="A11" s="35" t="s">
        <v>10</v>
      </c>
    </row>
    <row r="12" ht="56" customHeight="1" spans="1:1">
      <c r="A12" s="33" t="s">
        <v>11</v>
      </c>
    </row>
    <row r="13" ht="57" customHeight="1" spans="1:1">
      <c r="A13" s="1" t="s">
        <v>12</v>
      </c>
    </row>
    <row r="14" ht="51" customHeight="1" spans="1:1">
      <c r="A14" s="1" t="s">
        <v>13</v>
      </c>
    </row>
    <row r="15" ht="38" customHeight="1" spans="1:1">
      <c r="A15" s="1" t="s">
        <v>14</v>
      </c>
    </row>
    <row r="16" ht="27" customHeight="1" spans="1:1">
      <c r="A16" s="36" t="s">
        <v>15</v>
      </c>
    </row>
    <row r="17" s="1" customFormat="1" ht="38" customHeight="1" spans="1:1">
      <c r="A17" s="33" t="s">
        <v>16</v>
      </c>
    </row>
    <row r="18" ht="26" customHeight="1" spans="1:1">
      <c r="A18" s="36" t="s">
        <v>17</v>
      </c>
    </row>
    <row r="19" ht="22" customHeight="1" spans="1:1">
      <c r="A19" s="37" t="s">
        <v>18</v>
      </c>
    </row>
    <row r="20" ht="24" customHeight="1" spans="1:1">
      <c r="A20" s="34" t="s">
        <v>19</v>
      </c>
    </row>
    <row r="21" ht="68" customHeight="1" spans="1:1">
      <c r="A21" s="38" t="s">
        <v>20</v>
      </c>
    </row>
    <row r="22" s="29" customFormat="1" ht="114" customHeight="1" spans="1:1">
      <c r="A22" s="39" t="s">
        <v>21</v>
      </c>
    </row>
    <row r="23" ht="57" customHeight="1" spans="1:1">
      <c r="A23" s="38" t="s">
        <v>22</v>
      </c>
    </row>
    <row r="24" ht="56" customHeight="1" spans="1:1">
      <c r="A24" s="40" t="s">
        <v>23</v>
      </c>
    </row>
    <row r="25" ht="81" customHeight="1" spans="1:1">
      <c r="A25" s="40" t="s">
        <v>24</v>
      </c>
    </row>
    <row r="26" ht="42" customHeight="1" spans="1:1">
      <c r="A26" s="38" t="s">
        <v>25</v>
      </c>
    </row>
    <row r="27" ht="22" customHeight="1"/>
    <row r="28" ht="22" customHeight="1"/>
  </sheetData>
  <sheetProtection algorithmName="SHA-512" hashValue="q1zOrns+fqb9YoX/0hjnI347zaKOdoRcXjwlRQfn/HZfsvyT86B1LtT/vGQgvV24lN8b/ONbQhWFcIJfvwiapQ==" saltValue="BOZbkGf5ZsjCUOPwwj6UjA==" spinCount="100000" sheet="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showZeros="0" view="pageBreakPreview" zoomScaleNormal="100" workbookViewId="0">
      <selection activeCell="B14" sqref="B14"/>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ht="32.95" customHeight="1" spans="1:6">
      <c r="A1" s="26" t="s">
        <v>26</v>
      </c>
      <c r="B1" s="26"/>
      <c r="C1" s="27"/>
      <c r="D1" s="27"/>
      <c r="E1" s="27"/>
      <c r="F1" s="27"/>
    </row>
    <row r="2" ht="32.95" customHeight="1" spans="1:6">
      <c r="A2" s="8" t="s">
        <v>27</v>
      </c>
      <c r="B2" s="8"/>
      <c r="C2" s="8"/>
      <c r="D2" s="8"/>
      <c r="E2" s="8"/>
      <c r="F2" s="8"/>
    </row>
    <row r="3" ht="16.85" customHeight="1" spans="1:6">
      <c r="A3" s="10" t="s">
        <v>28</v>
      </c>
      <c r="B3" s="10"/>
      <c r="C3" s="10"/>
      <c r="D3" s="10"/>
      <c r="E3" s="10"/>
      <c r="F3" s="10"/>
    </row>
    <row r="4" ht="32.95" customHeight="1" spans="1:6">
      <c r="A4" s="25" t="s">
        <v>29</v>
      </c>
      <c r="B4" s="25"/>
      <c r="C4" s="25"/>
      <c r="D4" s="25"/>
      <c r="E4" s="13" t="s">
        <v>30</v>
      </c>
      <c r="F4" s="13"/>
    </row>
    <row r="5" ht="16.85" customHeight="1" spans="1:6">
      <c r="A5" s="14" t="s">
        <v>31</v>
      </c>
      <c r="B5" s="14" t="s">
        <v>32</v>
      </c>
      <c r="C5" s="14" t="s">
        <v>33</v>
      </c>
      <c r="D5" s="14" t="s">
        <v>34</v>
      </c>
      <c r="E5" s="14" t="s">
        <v>35</v>
      </c>
      <c r="F5" s="14" t="s">
        <v>36</v>
      </c>
    </row>
    <row r="6" ht="16.1" customHeight="1" spans="1:6">
      <c r="A6" s="15" t="s">
        <v>37</v>
      </c>
      <c r="B6" s="16" t="s">
        <v>38</v>
      </c>
      <c r="C6" s="15"/>
      <c r="D6" s="17"/>
      <c r="E6" s="17"/>
      <c r="F6" s="17"/>
    </row>
    <row r="7" ht="16.1" customHeight="1" spans="1:6">
      <c r="A7" s="15" t="s">
        <v>39</v>
      </c>
      <c r="B7" s="16" t="s">
        <v>40</v>
      </c>
      <c r="C7" s="15"/>
      <c r="D7" s="17"/>
      <c r="E7" s="17"/>
      <c r="F7" s="17"/>
    </row>
    <row r="8" ht="16.1" customHeight="1" spans="1:6">
      <c r="A8" s="15" t="s">
        <v>41</v>
      </c>
      <c r="B8" s="16" t="s">
        <v>42</v>
      </c>
      <c r="C8" s="15" t="s">
        <v>43</v>
      </c>
      <c r="D8" s="28">
        <v>1</v>
      </c>
      <c r="E8" s="19"/>
      <c r="F8" s="18">
        <f>ROUND(D8*E8,0)</f>
        <v>0</v>
      </c>
    </row>
    <row r="9" ht="16.1" customHeight="1" spans="1:6">
      <c r="A9" s="15" t="s">
        <v>44</v>
      </c>
      <c r="B9" s="16" t="s">
        <v>45</v>
      </c>
      <c r="C9" s="15" t="s">
        <v>43</v>
      </c>
      <c r="D9" s="28">
        <v>1</v>
      </c>
      <c r="E9" s="19"/>
      <c r="F9" s="18">
        <f t="shared" ref="F9:F16" si="0">ROUND(D9*E9,0)</f>
        <v>0</v>
      </c>
    </row>
    <row r="10" ht="16.1" customHeight="1" spans="1:6">
      <c r="A10" s="15" t="s">
        <v>46</v>
      </c>
      <c r="B10" s="16" t="s">
        <v>47</v>
      </c>
      <c r="C10" s="15"/>
      <c r="D10" s="28"/>
      <c r="E10" s="18"/>
      <c r="F10" s="18"/>
    </row>
    <row r="11" ht="16.1" customHeight="1" spans="1:6">
      <c r="A11" s="15" t="s">
        <v>48</v>
      </c>
      <c r="B11" s="16" t="s">
        <v>49</v>
      </c>
      <c r="C11" s="15" t="s">
        <v>43</v>
      </c>
      <c r="D11" s="28">
        <v>1</v>
      </c>
      <c r="E11" s="18">
        <f>1166971*0.015</f>
        <v>17504.565</v>
      </c>
      <c r="F11" s="18">
        <f t="shared" si="0"/>
        <v>17505</v>
      </c>
    </row>
    <row r="12" ht="16.1" customHeight="1" spans="1:6">
      <c r="A12" s="15" t="s">
        <v>50</v>
      </c>
      <c r="B12" s="16" t="s">
        <v>51</v>
      </c>
      <c r="C12" s="15"/>
      <c r="D12" s="28"/>
      <c r="E12" s="18"/>
      <c r="F12" s="18"/>
    </row>
    <row r="13" ht="16.1" customHeight="1" spans="1:6">
      <c r="A13" s="15" t="s">
        <v>52</v>
      </c>
      <c r="B13" s="16" t="s">
        <v>53</v>
      </c>
      <c r="C13" s="15" t="s">
        <v>43</v>
      </c>
      <c r="D13" s="28">
        <v>1</v>
      </c>
      <c r="E13" s="19"/>
      <c r="F13" s="18">
        <f t="shared" si="0"/>
        <v>0</v>
      </c>
    </row>
    <row r="14" ht="16.1" customHeight="1" spans="1:6">
      <c r="A14" s="15" t="s">
        <v>54</v>
      </c>
      <c r="B14" s="16" t="s">
        <v>55</v>
      </c>
      <c r="C14" s="15" t="s">
        <v>43</v>
      </c>
      <c r="D14" s="28">
        <v>1</v>
      </c>
      <c r="E14" s="19"/>
      <c r="F14" s="18">
        <f t="shared" si="0"/>
        <v>0</v>
      </c>
    </row>
    <row r="15" ht="16.1" customHeight="1" spans="1:6">
      <c r="A15" s="15" t="s">
        <v>56</v>
      </c>
      <c r="B15" s="16" t="s">
        <v>57</v>
      </c>
      <c r="C15" s="15"/>
      <c r="D15" s="28"/>
      <c r="E15" s="18"/>
      <c r="F15" s="18"/>
    </row>
    <row r="16" ht="16.1" customHeight="1" spans="1:6">
      <c r="A16" s="15" t="s">
        <v>58</v>
      </c>
      <c r="B16" s="16" t="s">
        <v>57</v>
      </c>
      <c r="C16" s="15" t="s">
        <v>43</v>
      </c>
      <c r="D16" s="28">
        <v>1</v>
      </c>
      <c r="E16" s="19"/>
      <c r="F16" s="18">
        <f t="shared" si="0"/>
        <v>0</v>
      </c>
    </row>
    <row r="17" ht="32.95" customHeight="1" spans="1:6">
      <c r="A17" s="20" t="s">
        <v>59</v>
      </c>
      <c r="B17" s="21"/>
      <c r="C17" s="21"/>
      <c r="D17" s="21"/>
      <c r="E17" s="22"/>
      <c r="F17" s="23">
        <f>IF(E11=0,"",SUM(F8:F16))</f>
        <v>17505</v>
      </c>
    </row>
    <row r="18" ht="16.1" customHeight="1" spans="1:6">
      <c r="A18" s="24"/>
      <c r="B18" s="24"/>
      <c r="C18" s="24"/>
      <c r="D18" s="24"/>
      <c r="E18" s="24"/>
      <c r="F18" s="24"/>
    </row>
    <row r="19" ht="16.85" customHeight="1" spans="1:6">
      <c r="A19" s="24"/>
      <c r="B19" s="24"/>
      <c r="C19" s="24"/>
      <c r="D19" s="24"/>
      <c r="E19" s="24"/>
      <c r="F19" s="24"/>
    </row>
  </sheetData>
  <sheetProtection algorithmName="SHA-512" hashValue="OKjhe2337tfL+r3xtDqOhwaXgE3wwvN/MStafrM1bnqkuyZJHWfKtEdSsSB3k7Sl5+AlczI9sJiwj+/42Mzwwg==" saltValue="WygluVh/6bmQL4zfpxoRmQ==" spinCount="100000" sheet="1" objects="1"/>
  <mergeCells count="8">
    <mergeCell ref="A1:B1"/>
    <mergeCell ref="A2:F2"/>
    <mergeCell ref="A3:F3"/>
    <mergeCell ref="A4:D4"/>
    <mergeCell ref="E4:F4"/>
    <mergeCell ref="A17:E17"/>
    <mergeCell ref="A18:F18"/>
    <mergeCell ref="A19:F19"/>
  </mergeCells>
  <pageMargins left="0.98" right="0.12" top="0.315" bottom="0.315" header="0" footer="0"/>
  <pageSetup paperSize="9" fitToWidth="0"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Zeros="0" view="pageBreakPreview" zoomScaleNormal="100" workbookViewId="0">
      <selection activeCell="B25" sqref="B25"/>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ht="32.95" customHeight="1" spans="1:6">
      <c r="A1" s="8" t="s">
        <v>27</v>
      </c>
      <c r="B1" s="8"/>
      <c r="C1" s="8"/>
      <c r="D1" s="8"/>
      <c r="E1" s="8"/>
      <c r="F1" s="8"/>
    </row>
    <row r="2" ht="16.85" customHeight="1" spans="1:6">
      <c r="A2" s="9" t="s">
        <v>60</v>
      </c>
      <c r="B2" s="10"/>
      <c r="C2" s="10"/>
      <c r="D2" s="10"/>
      <c r="E2" s="10"/>
      <c r="F2" s="10"/>
    </row>
    <row r="3" ht="32.95" customHeight="1" spans="1:6">
      <c r="A3" s="25" t="s">
        <v>29</v>
      </c>
      <c r="B3" s="25"/>
      <c r="C3" s="25"/>
      <c r="D3" s="25"/>
      <c r="E3" s="13" t="s">
        <v>30</v>
      </c>
      <c r="F3" s="13"/>
    </row>
    <row r="4" ht="16.85" customHeight="1" spans="1:6">
      <c r="A4" s="14" t="s">
        <v>31</v>
      </c>
      <c r="B4" s="14" t="s">
        <v>32</v>
      </c>
      <c r="C4" s="14" t="s">
        <v>33</v>
      </c>
      <c r="D4" s="14" t="s">
        <v>34</v>
      </c>
      <c r="E4" s="14" t="s">
        <v>35</v>
      </c>
      <c r="F4" s="14" t="s">
        <v>36</v>
      </c>
    </row>
    <row r="5" ht="16.1" customHeight="1" spans="1:6">
      <c r="A5" s="15" t="s">
        <v>61</v>
      </c>
      <c r="B5" s="16" t="s">
        <v>62</v>
      </c>
      <c r="C5" s="15"/>
      <c r="D5" s="17"/>
      <c r="E5" s="17"/>
      <c r="F5" s="17"/>
    </row>
    <row r="6" ht="16.1" customHeight="1" spans="1:6">
      <c r="A6" s="15" t="s">
        <v>63</v>
      </c>
      <c r="B6" s="16" t="s">
        <v>64</v>
      </c>
      <c r="C6" s="15"/>
      <c r="D6" s="17"/>
      <c r="E6" s="17"/>
      <c r="F6" s="17"/>
    </row>
    <row r="7" ht="16.1" customHeight="1" spans="1:6">
      <c r="A7" s="15" t="s">
        <v>65</v>
      </c>
      <c r="B7" s="16" t="s">
        <v>66</v>
      </c>
      <c r="C7" s="15" t="s">
        <v>67</v>
      </c>
      <c r="D7" s="18">
        <v>300</v>
      </c>
      <c r="E7" s="19"/>
      <c r="F7" s="18">
        <f>ROUND(D7*E7,0)</f>
        <v>0</v>
      </c>
    </row>
    <row r="8" ht="16.1" customHeight="1" spans="1:6">
      <c r="A8" s="15" t="s">
        <v>68</v>
      </c>
      <c r="B8" s="16" t="s">
        <v>69</v>
      </c>
      <c r="C8" s="15"/>
      <c r="D8" s="18"/>
      <c r="E8" s="18"/>
      <c r="F8" s="18"/>
    </row>
    <row r="9" ht="16.1" customHeight="1" spans="1:6">
      <c r="A9" s="15" t="s">
        <v>70</v>
      </c>
      <c r="B9" s="16" t="s">
        <v>71</v>
      </c>
      <c r="C9" s="15"/>
      <c r="D9" s="18"/>
      <c r="E9" s="18"/>
      <c r="F9" s="18"/>
    </row>
    <row r="10" ht="16.1" customHeight="1" spans="1:6">
      <c r="A10" s="15" t="s">
        <v>41</v>
      </c>
      <c r="B10" s="16" t="s">
        <v>72</v>
      </c>
      <c r="C10" s="15" t="s">
        <v>67</v>
      </c>
      <c r="D10" s="18">
        <v>289.37</v>
      </c>
      <c r="E10" s="19"/>
      <c r="F10" s="18">
        <f t="shared" ref="F8:F28" si="0">ROUND(D10*E10,0)</f>
        <v>0</v>
      </c>
    </row>
    <row r="11" ht="16.1" customHeight="1" spans="1:6">
      <c r="A11" s="15" t="s">
        <v>73</v>
      </c>
      <c r="B11" s="16" t="s">
        <v>74</v>
      </c>
      <c r="C11" s="15"/>
      <c r="D11" s="18"/>
      <c r="E11" s="18"/>
      <c r="F11" s="18"/>
    </row>
    <row r="12" ht="16.1" customHeight="1" spans="1:6">
      <c r="A12" s="15" t="s">
        <v>41</v>
      </c>
      <c r="B12" s="16" t="s">
        <v>72</v>
      </c>
      <c r="C12" s="15" t="s">
        <v>67</v>
      </c>
      <c r="D12" s="18">
        <v>6400</v>
      </c>
      <c r="E12" s="19"/>
      <c r="F12" s="18">
        <f t="shared" si="0"/>
        <v>0</v>
      </c>
    </row>
    <row r="13" ht="16.1" customHeight="1" spans="1:6">
      <c r="A13" s="15" t="s">
        <v>75</v>
      </c>
      <c r="B13" s="16" t="s">
        <v>76</v>
      </c>
      <c r="C13" s="15"/>
      <c r="D13" s="18"/>
      <c r="E13" s="18"/>
      <c r="F13" s="18"/>
    </row>
    <row r="14" ht="16.1" customHeight="1" spans="1:6">
      <c r="A14" s="15" t="s">
        <v>77</v>
      </c>
      <c r="B14" s="16" t="s">
        <v>78</v>
      </c>
      <c r="C14" s="15"/>
      <c r="D14" s="18"/>
      <c r="E14" s="18"/>
      <c r="F14" s="18"/>
    </row>
    <row r="15" ht="16.1" customHeight="1" spans="1:6">
      <c r="A15" s="15" t="s">
        <v>41</v>
      </c>
      <c r="B15" s="16" t="s">
        <v>79</v>
      </c>
      <c r="C15" s="15" t="s">
        <v>67</v>
      </c>
      <c r="D15" s="18">
        <v>73.81</v>
      </c>
      <c r="E15" s="19"/>
      <c r="F15" s="18">
        <f t="shared" si="0"/>
        <v>0</v>
      </c>
    </row>
    <row r="16" ht="16.1" customHeight="1" spans="1:6">
      <c r="A16" s="15" t="s">
        <v>80</v>
      </c>
      <c r="B16" s="16" t="s">
        <v>81</v>
      </c>
      <c r="C16" s="15" t="s">
        <v>67</v>
      </c>
      <c r="D16" s="18">
        <v>1160</v>
      </c>
      <c r="E16" s="19"/>
      <c r="F16" s="18">
        <f t="shared" si="0"/>
        <v>0</v>
      </c>
    </row>
    <row r="17" ht="16.1" customHeight="1" spans="1:6">
      <c r="A17" s="15" t="s">
        <v>82</v>
      </c>
      <c r="B17" s="16" t="s">
        <v>83</v>
      </c>
      <c r="C17" s="15" t="s">
        <v>67</v>
      </c>
      <c r="D17" s="18">
        <v>1048</v>
      </c>
      <c r="E17" s="19"/>
      <c r="F17" s="18">
        <f t="shared" si="0"/>
        <v>0</v>
      </c>
    </row>
    <row r="18" ht="16.1" customHeight="1" spans="1:6">
      <c r="A18" s="15" t="s">
        <v>84</v>
      </c>
      <c r="B18" s="16" t="s">
        <v>85</v>
      </c>
      <c r="C18" s="15" t="s">
        <v>67</v>
      </c>
      <c r="D18" s="18">
        <v>670</v>
      </c>
      <c r="E18" s="19"/>
      <c r="F18" s="18">
        <f t="shared" si="0"/>
        <v>0</v>
      </c>
    </row>
    <row r="19" ht="16.1" customHeight="1" spans="1:6">
      <c r="A19" s="15" t="s">
        <v>86</v>
      </c>
      <c r="B19" s="16" t="s">
        <v>87</v>
      </c>
      <c r="C19" s="15"/>
      <c r="D19" s="18"/>
      <c r="E19" s="18"/>
      <c r="F19" s="18"/>
    </row>
    <row r="20" ht="16.1" customHeight="1" spans="1:6">
      <c r="A20" s="15" t="s">
        <v>88</v>
      </c>
      <c r="B20" s="16" t="s">
        <v>89</v>
      </c>
      <c r="C20" s="15" t="s">
        <v>67</v>
      </c>
      <c r="D20" s="18">
        <v>19.67</v>
      </c>
      <c r="E20" s="19"/>
      <c r="F20" s="18">
        <f t="shared" si="0"/>
        <v>0</v>
      </c>
    </row>
    <row r="21" ht="16.1" customHeight="1" spans="1:6">
      <c r="A21" s="15" t="s">
        <v>86</v>
      </c>
      <c r="B21" s="16"/>
      <c r="C21" s="15"/>
      <c r="D21" s="18"/>
      <c r="E21" s="18"/>
      <c r="F21" s="18"/>
    </row>
    <row r="22" ht="16.1" customHeight="1" spans="1:6">
      <c r="A22" s="15" t="s">
        <v>90</v>
      </c>
      <c r="B22" s="16" t="s">
        <v>91</v>
      </c>
      <c r="C22" s="15" t="s">
        <v>67</v>
      </c>
      <c r="D22" s="18">
        <v>254.94</v>
      </c>
      <c r="E22" s="19"/>
      <c r="F22" s="18">
        <f t="shared" si="0"/>
        <v>0</v>
      </c>
    </row>
    <row r="23" ht="16.1" customHeight="1" spans="1:6">
      <c r="A23" s="15" t="s">
        <v>92</v>
      </c>
      <c r="B23" s="16" t="s">
        <v>93</v>
      </c>
      <c r="C23" s="15"/>
      <c r="D23" s="18"/>
      <c r="E23" s="18"/>
      <c r="F23" s="18"/>
    </row>
    <row r="24" ht="16.1" customHeight="1" spans="1:6">
      <c r="A24" s="15" t="s">
        <v>94</v>
      </c>
      <c r="B24" s="16" t="s">
        <v>95</v>
      </c>
      <c r="C24" s="15"/>
      <c r="D24" s="18"/>
      <c r="E24" s="18"/>
      <c r="F24" s="18"/>
    </row>
    <row r="25" ht="16.1" customHeight="1" spans="1:6">
      <c r="A25" s="15" t="s">
        <v>41</v>
      </c>
      <c r="B25" s="16" t="s">
        <v>96</v>
      </c>
      <c r="C25" s="15" t="s">
        <v>67</v>
      </c>
      <c r="D25" s="18">
        <v>50.8</v>
      </c>
      <c r="E25" s="19"/>
      <c r="F25" s="18">
        <f t="shared" si="0"/>
        <v>0</v>
      </c>
    </row>
    <row r="26" ht="16.1" customHeight="1" spans="1:6">
      <c r="A26" s="15" t="s">
        <v>44</v>
      </c>
      <c r="B26" s="16" t="s">
        <v>97</v>
      </c>
      <c r="C26" s="15" t="s">
        <v>67</v>
      </c>
      <c r="D26" s="18">
        <v>101.6</v>
      </c>
      <c r="E26" s="19"/>
      <c r="F26" s="18">
        <f t="shared" si="0"/>
        <v>0</v>
      </c>
    </row>
    <row r="27" ht="16.1" customHeight="1" spans="1:6">
      <c r="A27" s="15" t="s">
        <v>98</v>
      </c>
      <c r="B27" s="16" t="s">
        <v>99</v>
      </c>
      <c r="C27" s="15"/>
      <c r="D27" s="18"/>
      <c r="E27" s="18"/>
      <c r="F27" s="18"/>
    </row>
    <row r="28" ht="16.1" customHeight="1" spans="1:6">
      <c r="A28" s="15" t="s">
        <v>65</v>
      </c>
      <c r="B28" s="16" t="s">
        <v>100</v>
      </c>
      <c r="C28" s="15" t="s">
        <v>67</v>
      </c>
      <c r="D28" s="18">
        <v>89.6</v>
      </c>
      <c r="E28" s="19"/>
      <c r="F28" s="18">
        <f t="shared" si="0"/>
        <v>0</v>
      </c>
    </row>
    <row r="29" ht="32.95" customHeight="1" spans="1:6">
      <c r="A29" s="20" t="s">
        <v>101</v>
      </c>
      <c r="B29" s="21"/>
      <c r="C29" s="21"/>
      <c r="D29" s="21"/>
      <c r="E29" s="22"/>
      <c r="F29" s="23">
        <f>IF('100章'!E11=0,"",SUM(F7:F28))</f>
        <v>0</v>
      </c>
    </row>
    <row r="30" ht="16.1" customHeight="1" spans="1:6">
      <c r="A30" s="24"/>
      <c r="B30" s="24"/>
      <c r="C30" s="24"/>
      <c r="D30" s="24"/>
      <c r="E30" s="24"/>
      <c r="F30" s="24"/>
    </row>
    <row r="31" ht="16.85" customHeight="1" spans="1:6">
      <c r="A31" s="24"/>
      <c r="B31" s="24"/>
      <c r="C31" s="24"/>
      <c r="D31" s="24"/>
      <c r="E31" s="24"/>
      <c r="F31" s="24"/>
    </row>
  </sheetData>
  <sheetProtection algorithmName="SHA-512" hashValue="C6KF40YOGMHkJ3HUQpvMsGBvFtW1xgnDd64sCYqQEMSABujC7M2ORwerA1FpNnyqJvdgFhFl3K95Swii4ZaC6g==" saltValue="wv2FUUZFGyhYHJNbrIdLBA==" spinCount="100000" sheet="1" objects="1"/>
  <mergeCells count="7">
    <mergeCell ref="A1:F1"/>
    <mergeCell ref="A2:F2"/>
    <mergeCell ref="A3:D3"/>
    <mergeCell ref="E3:F3"/>
    <mergeCell ref="A29:E29"/>
    <mergeCell ref="A30:F30"/>
    <mergeCell ref="A31:F31"/>
  </mergeCells>
  <pageMargins left="0.98" right="0.12"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showZeros="0" view="pageBreakPreview" zoomScaleNormal="100" workbookViewId="0">
      <selection activeCell="E12" sqref="E12"/>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ht="32.95" customHeight="1" spans="1:6">
      <c r="A1" s="8" t="s">
        <v>27</v>
      </c>
      <c r="B1" s="8"/>
      <c r="C1" s="8"/>
      <c r="D1" s="8"/>
      <c r="E1" s="8"/>
      <c r="F1" s="8"/>
    </row>
    <row r="2" ht="16.85" customHeight="1" spans="1:6">
      <c r="A2" s="9" t="s">
        <v>102</v>
      </c>
      <c r="B2" s="10"/>
      <c r="C2" s="10"/>
      <c r="D2" s="10"/>
      <c r="E2" s="10"/>
      <c r="F2" s="10"/>
    </row>
    <row r="3" ht="32.95" customHeight="1" spans="1:6">
      <c r="A3" s="25" t="s">
        <v>29</v>
      </c>
      <c r="B3" s="25"/>
      <c r="C3" s="25"/>
      <c r="D3" s="25"/>
      <c r="E3" s="13" t="s">
        <v>30</v>
      </c>
      <c r="F3" s="13"/>
    </row>
    <row r="4" ht="16.85" customHeight="1" spans="1:6">
      <c r="A4" s="14" t="s">
        <v>31</v>
      </c>
      <c r="B4" s="14" t="s">
        <v>32</v>
      </c>
      <c r="C4" s="14" t="s">
        <v>33</v>
      </c>
      <c r="D4" s="14" t="s">
        <v>34</v>
      </c>
      <c r="E4" s="14" t="s">
        <v>35</v>
      </c>
      <c r="F4" s="14" t="s">
        <v>36</v>
      </c>
    </row>
    <row r="5" ht="16.1" customHeight="1" spans="1:6">
      <c r="A5" s="15" t="s">
        <v>103</v>
      </c>
      <c r="B5" s="16" t="s">
        <v>104</v>
      </c>
      <c r="C5" s="15"/>
      <c r="D5" s="17"/>
      <c r="E5" s="17"/>
      <c r="F5" s="17"/>
    </row>
    <row r="6" ht="16.1" customHeight="1" spans="1:6">
      <c r="A6" s="15" t="s">
        <v>105</v>
      </c>
      <c r="B6" s="16" t="s">
        <v>106</v>
      </c>
      <c r="C6" s="15"/>
      <c r="D6" s="17"/>
      <c r="E6" s="17"/>
      <c r="F6" s="17"/>
    </row>
    <row r="7" ht="16.1" customHeight="1" spans="1:6">
      <c r="A7" s="15" t="s">
        <v>41</v>
      </c>
      <c r="B7" s="16" t="s">
        <v>107</v>
      </c>
      <c r="C7" s="15" t="s">
        <v>108</v>
      </c>
      <c r="D7" s="18">
        <v>1135.3</v>
      </c>
      <c r="E7" s="19"/>
      <c r="F7" s="18">
        <f>ROUND(D7*E7,0)</f>
        <v>0</v>
      </c>
    </row>
    <row r="8" ht="16.1" customHeight="1" spans="1:6">
      <c r="A8" s="15" t="s">
        <v>109</v>
      </c>
      <c r="B8" s="16" t="s">
        <v>110</v>
      </c>
      <c r="C8" s="15"/>
      <c r="D8" s="18"/>
      <c r="E8" s="18"/>
      <c r="F8" s="18"/>
    </row>
    <row r="9" ht="16.1" customHeight="1" spans="1:6">
      <c r="A9" s="15" t="s">
        <v>111</v>
      </c>
      <c r="B9" s="16" t="s">
        <v>110</v>
      </c>
      <c r="C9" s="15"/>
      <c r="D9" s="18"/>
      <c r="E9" s="18"/>
      <c r="F9" s="18"/>
    </row>
    <row r="10" ht="16.1" customHeight="1" spans="1:6">
      <c r="A10" s="15" t="s">
        <v>41</v>
      </c>
      <c r="B10" s="16" t="s">
        <v>112</v>
      </c>
      <c r="C10" s="15" t="s">
        <v>67</v>
      </c>
      <c r="D10" s="18">
        <v>776.6</v>
      </c>
      <c r="E10" s="19"/>
      <c r="F10" s="18">
        <f>ROUND(D10*E10,0)</f>
        <v>0</v>
      </c>
    </row>
    <row r="11" ht="16.1" customHeight="1" spans="1:6">
      <c r="A11" s="15" t="s">
        <v>113</v>
      </c>
      <c r="B11" s="16" t="s">
        <v>114</v>
      </c>
      <c r="C11" s="15"/>
      <c r="D11" s="18"/>
      <c r="E11" s="18"/>
      <c r="F11" s="18"/>
    </row>
    <row r="12" ht="16.1" customHeight="1" spans="1:6">
      <c r="A12" s="15" t="s">
        <v>115</v>
      </c>
      <c r="B12" s="16" t="s">
        <v>116</v>
      </c>
      <c r="C12" s="15" t="s">
        <v>67</v>
      </c>
      <c r="D12" s="18">
        <v>38.4</v>
      </c>
      <c r="E12" s="19"/>
      <c r="F12" s="18">
        <f>ROUND(D12*E12,0)</f>
        <v>0</v>
      </c>
    </row>
    <row r="13" ht="32.95" customHeight="1" spans="1:6">
      <c r="A13" s="20" t="s">
        <v>117</v>
      </c>
      <c r="B13" s="21"/>
      <c r="C13" s="21"/>
      <c r="D13" s="21"/>
      <c r="E13" s="22"/>
      <c r="F13" s="23">
        <f>IF('100章'!E11=0,"",SUM(F7:F12))</f>
        <v>0</v>
      </c>
    </row>
    <row r="14" ht="16.1" customHeight="1" spans="1:6">
      <c r="A14" s="24"/>
      <c r="B14" s="24"/>
      <c r="C14" s="24"/>
      <c r="D14" s="24"/>
      <c r="E14" s="24"/>
      <c r="F14" s="24"/>
    </row>
    <row r="15" ht="16.85" customHeight="1" spans="1:6">
      <c r="A15" s="24"/>
      <c r="B15" s="24"/>
      <c r="C15" s="24"/>
      <c r="D15" s="24"/>
      <c r="E15" s="24"/>
      <c r="F15" s="24"/>
    </row>
  </sheetData>
  <sheetProtection algorithmName="SHA-512" hashValue="Bu/CTa0HmcZyW33HSJ+QJzgTJsL76Z8X4LtOucGwHvDRGk+Zd+ziN6vGAiLaghVlTwaAH9o9TkGfy6xUm5cwXg==" saltValue="9y/10Gsx012+B+zFULzqfg==" spinCount="100000" sheet="1" objects="1"/>
  <mergeCells count="7">
    <mergeCell ref="A1:F1"/>
    <mergeCell ref="A2:F2"/>
    <mergeCell ref="A3:D3"/>
    <mergeCell ref="E3:F3"/>
    <mergeCell ref="A13:E13"/>
    <mergeCell ref="A14:F14"/>
    <mergeCell ref="A15:F15"/>
  </mergeCells>
  <pageMargins left="0.98" right="0.12" top="0.315" bottom="0.315" header="0" footer="0"/>
  <pageSetup paperSize="9" fitToWidth="0"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Zeros="0" view="pageBreakPreview" zoomScaleNormal="100" topLeftCell="A2" workbookViewId="0">
      <selection activeCell="B28" sqref="B28"/>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 min="8" max="8" width="26.875" customWidth="1"/>
  </cols>
  <sheetData>
    <row r="1" ht="32.95" customHeight="1" spans="1:6">
      <c r="A1" s="8" t="s">
        <v>27</v>
      </c>
      <c r="B1" s="8"/>
      <c r="C1" s="8"/>
      <c r="D1" s="8"/>
      <c r="E1" s="8"/>
      <c r="F1" s="8"/>
    </row>
    <row r="2" ht="16.85" customHeight="1" spans="1:6">
      <c r="A2" s="9" t="s">
        <v>118</v>
      </c>
      <c r="B2" s="10"/>
      <c r="C2" s="10"/>
      <c r="D2" s="10"/>
      <c r="E2" s="10"/>
      <c r="F2" s="10"/>
    </row>
    <row r="3" ht="32.95" customHeight="1" spans="1:6">
      <c r="A3" s="11" t="s">
        <v>29</v>
      </c>
      <c r="B3" s="12"/>
      <c r="C3" s="12"/>
      <c r="D3" s="12"/>
      <c r="E3" s="13" t="s">
        <v>30</v>
      </c>
      <c r="F3" s="13"/>
    </row>
    <row r="4" ht="16.85" customHeight="1" spans="1:6">
      <c r="A4" s="14" t="s">
        <v>31</v>
      </c>
      <c r="B4" s="14" t="s">
        <v>32</v>
      </c>
      <c r="C4" s="14" t="s">
        <v>33</v>
      </c>
      <c r="D4" s="14" t="s">
        <v>34</v>
      </c>
      <c r="E4" s="14" t="s">
        <v>35</v>
      </c>
      <c r="F4" s="14" t="s">
        <v>36</v>
      </c>
    </row>
    <row r="5" ht="16.1" customHeight="1" spans="1:6">
      <c r="A5" s="15" t="s">
        <v>119</v>
      </c>
      <c r="B5" s="16" t="s">
        <v>120</v>
      </c>
      <c r="C5" s="15"/>
      <c r="D5" s="17"/>
      <c r="E5" s="17"/>
      <c r="F5" s="17"/>
    </row>
    <row r="6" ht="16.1" customHeight="1" spans="1:6">
      <c r="A6" s="15" t="s">
        <v>121</v>
      </c>
      <c r="B6" s="16" t="s">
        <v>122</v>
      </c>
      <c r="C6" s="15"/>
      <c r="D6" s="17"/>
      <c r="E6" s="17"/>
      <c r="F6" s="17"/>
    </row>
    <row r="7" ht="16.1" customHeight="1" spans="1:6">
      <c r="A7" s="15" t="s">
        <v>41</v>
      </c>
      <c r="B7" s="16" t="s">
        <v>123</v>
      </c>
      <c r="C7" s="15" t="s">
        <v>124</v>
      </c>
      <c r="D7" s="18">
        <v>1722.9</v>
      </c>
      <c r="E7" s="19"/>
      <c r="F7" s="18">
        <f>ROUND(D7*E7,0)</f>
        <v>0</v>
      </c>
    </row>
    <row r="8" ht="16.1" customHeight="1" spans="1:6">
      <c r="A8" s="15" t="s">
        <v>44</v>
      </c>
      <c r="B8" s="16" t="s">
        <v>125</v>
      </c>
      <c r="C8" s="15" t="s">
        <v>124</v>
      </c>
      <c r="D8" s="18">
        <v>4895.1</v>
      </c>
      <c r="E8" s="19"/>
      <c r="F8" s="18">
        <f t="shared" ref="F8:F36" si="0">ROUND(D8*E8,0)</f>
        <v>0</v>
      </c>
    </row>
    <row r="9" ht="16.1" customHeight="1" spans="1:6">
      <c r="A9" s="15" t="s">
        <v>126</v>
      </c>
      <c r="B9" s="16" t="s">
        <v>127</v>
      </c>
      <c r="C9" s="15"/>
      <c r="D9" s="18"/>
      <c r="E9" s="18"/>
      <c r="F9" s="18"/>
    </row>
    <row r="10" ht="16.1" customHeight="1" spans="1:6">
      <c r="A10" s="15" t="s">
        <v>41</v>
      </c>
      <c r="B10" s="16" t="s">
        <v>123</v>
      </c>
      <c r="C10" s="15" t="s">
        <v>124</v>
      </c>
      <c r="D10" s="18">
        <v>672</v>
      </c>
      <c r="E10" s="19"/>
      <c r="F10" s="18">
        <f t="shared" si="0"/>
        <v>0</v>
      </c>
    </row>
    <row r="11" ht="16.1" customHeight="1" spans="1:6">
      <c r="A11" s="15" t="s">
        <v>44</v>
      </c>
      <c r="B11" s="16" t="s">
        <v>125</v>
      </c>
      <c r="C11" s="15" t="s">
        <v>124</v>
      </c>
      <c r="D11" s="18">
        <v>14451.7</v>
      </c>
      <c r="E11" s="19"/>
      <c r="F11" s="18">
        <f t="shared" si="0"/>
        <v>0</v>
      </c>
    </row>
    <row r="12" ht="16.1" customHeight="1" spans="1:6">
      <c r="A12" s="15" t="s">
        <v>128</v>
      </c>
      <c r="B12" s="16" t="s">
        <v>129</v>
      </c>
      <c r="C12" s="15"/>
      <c r="D12" s="18"/>
      <c r="E12" s="18"/>
      <c r="F12" s="18"/>
    </row>
    <row r="13" ht="16.1" customHeight="1" spans="1:6">
      <c r="A13" s="15" t="s">
        <v>44</v>
      </c>
      <c r="B13" s="16" t="s">
        <v>125</v>
      </c>
      <c r="C13" s="15" t="s">
        <v>124</v>
      </c>
      <c r="D13" s="18">
        <v>14355.2</v>
      </c>
      <c r="E13" s="19"/>
      <c r="F13" s="18">
        <f t="shared" si="0"/>
        <v>0</v>
      </c>
    </row>
    <row r="14" ht="16.1" customHeight="1" spans="1:6">
      <c r="A14" s="15" t="s">
        <v>130</v>
      </c>
      <c r="B14" s="16" t="s">
        <v>131</v>
      </c>
      <c r="C14" s="15"/>
      <c r="D14" s="18"/>
      <c r="E14" s="18"/>
      <c r="F14" s="18"/>
    </row>
    <row r="15" ht="16.1" customHeight="1" spans="1:6">
      <c r="A15" s="15" t="s">
        <v>44</v>
      </c>
      <c r="B15" s="16" t="s">
        <v>132</v>
      </c>
      <c r="C15" s="15" t="s">
        <v>124</v>
      </c>
      <c r="D15" s="18">
        <v>618.3</v>
      </c>
      <c r="E15" s="19"/>
      <c r="F15" s="18">
        <f t="shared" si="0"/>
        <v>0</v>
      </c>
    </row>
    <row r="16" ht="16.1" customHeight="1" spans="1:6">
      <c r="A16" s="15" t="s">
        <v>133</v>
      </c>
      <c r="B16" s="16" t="s">
        <v>134</v>
      </c>
      <c r="C16" s="15"/>
      <c r="D16" s="18"/>
      <c r="E16" s="18"/>
      <c r="F16" s="18"/>
    </row>
    <row r="17" ht="16.1" customHeight="1" spans="1:6">
      <c r="A17" s="15" t="s">
        <v>135</v>
      </c>
      <c r="B17" s="16" t="s">
        <v>136</v>
      </c>
      <c r="C17" s="15" t="s">
        <v>67</v>
      </c>
      <c r="D17" s="18">
        <v>1500</v>
      </c>
      <c r="E17" s="19"/>
      <c r="F17" s="18">
        <f t="shared" si="0"/>
        <v>0</v>
      </c>
    </row>
    <row r="18" ht="16.1" customHeight="1" spans="1:6">
      <c r="A18" s="15" t="s">
        <v>137</v>
      </c>
      <c r="B18" s="16" t="s">
        <v>138</v>
      </c>
      <c r="C18" s="15"/>
      <c r="D18" s="18"/>
      <c r="E18" s="18"/>
      <c r="F18" s="18"/>
    </row>
    <row r="19" ht="16.1" customHeight="1" spans="1:6">
      <c r="A19" s="15" t="s">
        <v>139</v>
      </c>
      <c r="B19" s="16" t="s">
        <v>140</v>
      </c>
      <c r="C19" s="15" t="s">
        <v>67</v>
      </c>
      <c r="D19" s="18">
        <v>98.8</v>
      </c>
      <c r="E19" s="19"/>
      <c r="F19" s="18">
        <f t="shared" si="0"/>
        <v>0</v>
      </c>
    </row>
    <row r="20" ht="16.1" customHeight="1" spans="1:6">
      <c r="A20" s="15" t="s">
        <v>141</v>
      </c>
      <c r="B20" s="16" t="s">
        <v>142</v>
      </c>
      <c r="C20" s="15"/>
      <c r="D20" s="18"/>
      <c r="E20" s="18"/>
      <c r="F20" s="18"/>
    </row>
    <row r="21" ht="16.1" customHeight="1" spans="1:6">
      <c r="A21" s="15" t="s">
        <v>41</v>
      </c>
      <c r="B21" s="16" t="s">
        <v>143</v>
      </c>
      <c r="C21" s="15" t="s">
        <v>67</v>
      </c>
      <c r="D21" s="18">
        <v>45.1</v>
      </c>
      <c r="E21" s="19"/>
      <c r="F21" s="18">
        <f t="shared" si="0"/>
        <v>0</v>
      </c>
    </row>
    <row r="22" ht="16.1" customHeight="1" spans="1:6">
      <c r="A22" s="15" t="s">
        <v>44</v>
      </c>
      <c r="B22" s="16" t="s">
        <v>144</v>
      </c>
      <c r="C22" s="15" t="s">
        <v>67</v>
      </c>
      <c r="D22" s="18">
        <v>27.8</v>
      </c>
      <c r="E22" s="19"/>
      <c r="F22" s="18">
        <f t="shared" si="0"/>
        <v>0</v>
      </c>
    </row>
    <row r="23" ht="16.1" customHeight="1" spans="1:6">
      <c r="A23" s="15" t="s">
        <v>80</v>
      </c>
      <c r="B23" s="16" t="s">
        <v>145</v>
      </c>
      <c r="C23" s="15" t="s">
        <v>67</v>
      </c>
      <c r="D23" s="18">
        <v>23.4</v>
      </c>
      <c r="E23" s="19"/>
      <c r="F23" s="18">
        <f t="shared" si="0"/>
        <v>0</v>
      </c>
    </row>
    <row r="24" ht="16.1" customHeight="1" spans="1:6">
      <c r="A24" s="15" t="s">
        <v>80</v>
      </c>
      <c r="B24" s="16" t="s">
        <v>146</v>
      </c>
      <c r="C24" s="15" t="s">
        <v>67</v>
      </c>
      <c r="D24" s="18">
        <v>4.4</v>
      </c>
      <c r="E24" s="19"/>
      <c r="F24" s="18">
        <f t="shared" si="0"/>
        <v>0</v>
      </c>
    </row>
    <row r="25" ht="16.1" customHeight="1" spans="1:6">
      <c r="A25" s="15" t="s">
        <v>147</v>
      </c>
      <c r="B25" s="16" t="s">
        <v>148</v>
      </c>
      <c r="C25" s="15" t="s">
        <v>67</v>
      </c>
      <c r="D25" s="18">
        <v>77.13</v>
      </c>
      <c r="E25" s="19"/>
      <c r="F25" s="18">
        <f t="shared" si="0"/>
        <v>0</v>
      </c>
    </row>
    <row r="26" ht="16.1" customHeight="1" spans="1:6">
      <c r="A26" s="15" t="s">
        <v>149</v>
      </c>
      <c r="B26" s="16" t="s">
        <v>150</v>
      </c>
      <c r="C26" s="15" t="s">
        <v>67</v>
      </c>
      <c r="D26" s="18">
        <v>8.2</v>
      </c>
      <c r="E26" s="19"/>
      <c r="F26" s="18">
        <f t="shared" si="0"/>
        <v>0</v>
      </c>
    </row>
    <row r="27" ht="16.1" customHeight="1" spans="1:6">
      <c r="A27" s="15" t="s">
        <v>151</v>
      </c>
      <c r="B27" s="16" t="s">
        <v>152</v>
      </c>
      <c r="C27" s="15"/>
      <c r="D27" s="18"/>
      <c r="E27" s="18"/>
      <c r="F27" s="18"/>
    </row>
    <row r="28" ht="16.1" customHeight="1" spans="1:6">
      <c r="A28" s="15" t="s">
        <v>153</v>
      </c>
      <c r="B28" s="16" t="s">
        <v>154</v>
      </c>
      <c r="C28" s="15"/>
      <c r="D28" s="18"/>
      <c r="E28" s="18"/>
      <c r="F28" s="18"/>
    </row>
    <row r="29" ht="16.1" customHeight="1" spans="1:6">
      <c r="A29" s="15" t="s">
        <v>155</v>
      </c>
      <c r="B29" s="16" t="s">
        <v>156</v>
      </c>
      <c r="C29" s="15" t="s">
        <v>67</v>
      </c>
      <c r="D29" s="18">
        <v>30.78</v>
      </c>
      <c r="E29" s="19"/>
      <c r="F29" s="18">
        <f t="shared" si="0"/>
        <v>0</v>
      </c>
    </row>
    <row r="30" ht="16.1" customHeight="1" spans="1:6">
      <c r="A30" s="15" t="s">
        <v>157</v>
      </c>
      <c r="B30" s="16" t="s">
        <v>158</v>
      </c>
      <c r="C30" s="15" t="s">
        <v>67</v>
      </c>
      <c r="D30" s="18">
        <v>73.6</v>
      </c>
      <c r="E30" s="19"/>
      <c r="F30" s="18">
        <f t="shared" si="0"/>
        <v>0</v>
      </c>
    </row>
    <row r="31" ht="16.1" customHeight="1" spans="1:6">
      <c r="A31" s="15" t="s">
        <v>159</v>
      </c>
      <c r="B31" s="16" t="s">
        <v>160</v>
      </c>
      <c r="C31" s="15"/>
      <c r="D31" s="18"/>
      <c r="E31" s="18"/>
      <c r="F31" s="18"/>
    </row>
    <row r="32" ht="16.1" customHeight="1" spans="1:6">
      <c r="A32" s="15" t="s">
        <v>161</v>
      </c>
      <c r="B32" s="16" t="s">
        <v>162</v>
      </c>
      <c r="C32" s="15"/>
      <c r="D32" s="18"/>
      <c r="E32" s="18"/>
      <c r="F32" s="18"/>
    </row>
    <row r="33" ht="16.1" customHeight="1" spans="1:6">
      <c r="A33" s="15" t="s">
        <v>41</v>
      </c>
      <c r="B33" s="16" t="s">
        <v>163</v>
      </c>
      <c r="C33" s="15" t="s">
        <v>108</v>
      </c>
      <c r="D33" s="18">
        <v>144</v>
      </c>
      <c r="E33" s="19"/>
      <c r="F33" s="18">
        <f t="shared" si="0"/>
        <v>0</v>
      </c>
    </row>
    <row r="34" ht="16.1" customHeight="1" spans="1:6">
      <c r="A34" s="15" t="s">
        <v>44</v>
      </c>
      <c r="B34" s="16" t="s">
        <v>164</v>
      </c>
      <c r="C34" s="15" t="s">
        <v>108</v>
      </c>
      <c r="D34" s="18">
        <v>66</v>
      </c>
      <c r="E34" s="19"/>
      <c r="F34" s="18">
        <f t="shared" si="0"/>
        <v>0</v>
      </c>
    </row>
    <row r="35" ht="16.1" customHeight="1" spans="1:6">
      <c r="A35" s="15" t="s">
        <v>165</v>
      </c>
      <c r="B35" s="16" t="s">
        <v>166</v>
      </c>
      <c r="C35" s="15"/>
      <c r="D35" s="18"/>
      <c r="E35" s="18"/>
      <c r="F35" s="18"/>
    </row>
    <row r="36" ht="16.1" customHeight="1" spans="1:6">
      <c r="A36" s="15" t="s">
        <v>167</v>
      </c>
      <c r="B36" s="16" t="s">
        <v>166</v>
      </c>
      <c r="C36" s="15" t="s">
        <v>168</v>
      </c>
      <c r="D36" s="18">
        <v>4</v>
      </c>
      <c r="E36" s="19"/>
      <c r="F36" s="18">
        <f t="shared" si="0"/>
        <v>0</v>
      </c>
    </row>
    <row r="37" ht="32.95" customHeight="1" spans="1:6">
      <c r="A37" s="20" t="s">
        <v>169</v>
      </c>
      <c r="B37" s="21"/>
      <c r="C37" s="21"/>
      <c r="D37" s="21"/>
      <c r="E37" s="22"/>
      <c r="F37" s="23">
        <f>IF('100章'!E11=0,"",SUM(F7:F36))</f>
        <v>0</v>
      </c>
    </row>
    <row r="38" ht="16.1" customHeight="1" spans="1:6">
      <c r="A38" s="24"/>
      <c r="B38" s="24"/>
      <c r="C38" s="24"/>
      <c r="D38" s="24"/>
      <c r="E38" s="24"/>
      <c r="F38" s="24"/>
    </row>
    <row r="39" ht="16.85" customHeight="1" spans="1:6">
      <c r="A39" s="24"/>
      <c r="B39" s="24"/>
      <c r="C39" s="24"/>
      <c r="D39" s="24"/>
      <c r="E39" s="24"/>
      <c r="F39" s="24"/>
    </row>
  </sheetData>
  <sheetProtection algorithmName="SHA-512" hashValue="imnp/9r6IPaYstlmIpSBxYqWZeESJepDNUlS2kAMEU4dO+/2cbFtD9RYNXEf+qIgJXMJ3PGwCwzQ8W6mUbMHiA==" saltValue="ZzoqXuGHOWHfXKnIQXCBDQ==" spinCount="100000" sheet="1" objects="1"/>
  <mergeCells count="7">
    <mergeCell ref="A1:F1"/>
    <mergeCell ref="A2:F2"/>
    <mergeCell ref="A3:D3"/>
    <mergeCell ref="E3:F3"/>
    <mergeCell ref="A37:E37"/>
    <mergeCell ref="A38:F38"/>
    <mergeCell ref="A39:F39"/>
  </mergeCells>
  <pageMargins left="0.98" right="0.12" top="0.315" bottom="0.315" header="0" footer="0"/>
  <pageSetup paperSize="9" fitToWidth="0"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view="pageBreakPreview" zoomScaleNormal="100" workbookViewId="0">
      <selection activeCell="G23" sqref="G23"/>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ht="32.95" customHeight="1" spans="1:6">
      <c r="A1" s="8" t="s">
        <v>27</v>
      </c>
      <c r="B1" s="8"/>
      <c r="C1" s="8"/>
      <c r="D1" s="8"/>
      <c r="E1" s="8"/>
      <c r="F1" s="8"/>
    </row>
    <row r="2" ht="16.85" customHeight="1" spans="1:6">
      <c r="A2" s="9" t="s">
        <v>170</v>
      </c>
      <c r="B2" s="10"/>
      <c r="C2" s="10"/>
      <c r="D2" s="10"/>
      <c r="E2" s="10"/>
      <c r="F2" s="10"/>
    </row>
    <row r="3" ht="32.95" customHeight="1" spans="1:6">
      <c r="A3" s="11" t="s">
        <v>29</v>
      </c>
      <c r="B3" s="12"/>
      <c r="C3" s="12"/>
      <c r="D3" s="12"/>
      <c r="E3" s="13" t="s">
        <v>30</v>
      </c>
      <c r="F3" s="13"/>
    </row>
    <row r="4" ht="16.85" customHeight="1" spans="1:6">
      <c r="A4" s="14" t="s">
        <v>31</v>
      </c>
      <c r="B4" s="14" t="s">
        <v>32</v>
      </c>
      <c r="C4" s="14" t="s">
        <v>33</v>
      </c>
      <c r="D4" s="14" t="s">
        <v>34</v>
      </c>
      <c r="E4" s="14" t="s">
        <v>35</v>
      </c>
      <c r="F4" s="14" t="s">
        <v>36</v>
      </c>
    </row>
    <row r="5" ht="16.1" customHeight="1" spans="1:6">
      <c r="A5" s="15" t="s">
        <v>171</v>
      </c>
      <c r="B5" s="16" t="s">
        <v>172</v>
      </c>
      <c r="C5" s="15"/>
      <c r="D5" s="17"/>
      <c r="E5" s="17"/>
      <c r="F5" s="17"/>
    </row>
    <row r="6" ht="16.1" customHeight="1" spans="1:6">
      <c r="A6" s="15" t="s">
        <v>173</v>
      </c>
      <c r="B6" s="16" t="s">
        <v>174</v>
      </c>
      <c r="C6" s="15"/>
      <c r="D6" s="17"/>
      <c r="E6" s="17"/>
      <c r="F6" s="17"/>
    </row>
    <row r="7" ht="16.1" customHeight="1" spans="1:6">
      <c r="A7" s="15" t="s">
        <v>41</v>
      </c>
      <c r="B7" s="16" t="s">
        <v>175</v>
      </c>
      <c r="C7" s="15" t="s">
        <v>176</v>
      </c>
      <c r="D7" s="18">
        <v>48</v>
      </c>
      <c r="E7" s="19"/>
      <c r="F7" s="18">
        <f>ROUND(D7*E7,0)</f>
        <v>0</v>
      </c>
    </row>
    <row r="8" ht="32.95" customHeight="1" spans="1:6">
      <c r="A8" s="20" t="s">
        <v>177</v>
      </c>
      <c r="B8" s="21"/>
      <c r="C8" s="21"/>
      <c r="D8" s="21"/>
      <c r="E8" s="22"/>
      <c r="F8" s="23">
        <f>IF('100章'!E11=0,"",SUM(F7))</f>
        <v>0</v>
      </c>
    </row>
    <row r="9" ht="16.1" customHeight="1" spans="1:6">
      <c r="A9" s="24"/>
      <c r="B9" s="24"/>
      <c r="C9" s="24"/>
      <c r="D9" s="24"/>
      <c r="E9" s="24"/>
      <c r="F9" s="24"/>
    </row>
    <row r="10" ht="16.85" customHeight="1" spans="1:6">
      <c r="A10" s="24"/>
      <c r="B10" s="24"/>
      <c r="C10" s="24"/>
      <c r="D10" s="24"/>
      <c r="E10" s="24"/>
      <c r="F10" s="24"/>
    </row>
  </sheetData>
  <sheetProtection algorithmName="SHA-512" hashValue="knGka61USsKVO8nty9+ps3JppMFqFi4ziflUNvDz/GOWDrpRQPUE/ge2yOKFMNd5t0onB35gQT9+WKkyZVYLTA==" saltValue="eNeZ1uD42FoWXIIjGq9jCg==" spinCount="100000" sheet="1" objects="1"/>
  <mergeCells count="7">
    <mergeCell ref="A1:F1"/>
    <mergeCell ref="A2:F2"/>
    <mergeCell ref="A3:D3"/>
    <mergeCell ref="E3:F3"/>
    <mergeCell ref="A8:E8"/>
    <mergeCell ref="A9:F9"/>
    <mergeCell ref="A10:F10"/>
  </mergeCells>
  <pageMargins left="0.98" right="0.12" top="0.315" bottom="0.315" header="0" footer="0"/>
  <pageSetup paperSize="9" fitToWidth="0"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showZeros="0" tabSelected="1" view="pageBreakPreview" zoomScaleNormal="100" workbookViewId="0">
      <selection activeCell="E7" sqref="E7"/>
    </sheetView>
  </sheetViews>
  <sheetFormatPr defaultColWidth="9" defaultRowHeight="14.25" outlineLevelCol="4"/>
  <cols>
    <col min="1" max="2" width="12.25" customWidth="1"/>
    <col min="3" max="3" width="16.25" customWidth="1"/>
    <col min="4" max="4" width="28.5" customWidth="1"/>
    <col min="5" max="5" width="12.25" customWidth="1"/>
  </cols>
  <sheetData>
    <row r="1" s="1" customFormat="1" ht="20.25" spans="1:3">
      <c r="A1" s="2" t="s">
        <v>178</v>
      </c>
      <c r="B1" s="2"/>
      <c r="C1" s="2"/>
    </row>
    <row r="2" s="1" customFormat="1" ht="20.25" spans="1:5">
      <c r="A2" s="3" t="s">
        <v>179</v>
      </c>
      <c r="B2" s="3"/>
      <c r="C2" s="3"/>
      <c r="D2" s="3"/>
      <c r="E2" s="3"/>
    </row>
    <row r="3" s="1" customFormat="1" spans="1:5">
      <c r="A3" s="4" t="s">
        <v>29</v>
      </c>
      <c r="B3" s="4"/>
      <c r="C3" s="4"/>
      <c r="D3" s="4"/>
      <c r="E3" s="4"/>
    </row>
    <row r="4" ht="27.85" customHeight="1" spans="1:5">
      <c r="A4" s="5" t="s">
        <v>180</v>
      </c>
      <c r="B4" s="5" t="s">
        <v>181</v>
      </c>
      <c r="C4" s="5" t="s">
        <v>182</v>
      </c>
      <c r="D4" s="5"/>
      <c r="E4" s="5" t="s">
        <v>183</v>
      </c>
    </row>
    <row r="5" ht="27.1" customHeight="1" spans="1:5">
      <c r="A5" s="5" t="s">
        <v>184</v>
      </c>
      <c r="B5" s="5" t="s">
        <v>185</v>
      </c>
      <c r="C5" s="5" t="s">
        <v>186</v>
      </c>
      <c r="D5" s="5"/>
      <c r="E5" s="6">
        <f>'100章'!F17</f>
        <v>17505</v>
      </c>
    </row>
    <row r="6" ht="27.1" customHeight="1" spans="1:5">
      <c r="A6" s="5" t="s">
        <v>187</v>
      </c>
      <c r="B6" s="5" t="s">
        <v>188</v>
      </c>
      <c r="C6" s="5" t="s">
        <v>189</v>
      </c>
      <c r="D6" s="5"/>
      <c r="E6" s="6">
        <f>'200章'!F29</f>
        <v>0</v>
      </c>
    </row>
    <row r="7" ht="27.1" customHeight="1" spans="1:5">
      <c r="A7" s="5" t="s">
        <v>190</v>
      </c>
      <c r="B7" s="5" t="s">
        <v>191</v>
      </c>
      <c r="C7" s="5" t="s">
        <v>192</v>
      </c>
      <c r="D7" s="5"/>
      <c r="E7" s="6">
        <f>'300章'!F13</f>
        <v>0</v>
      </c>
    </row>
    <row r="8" ht="27.1" customHeight="1" spans="1:5">
      <c r="A8" s="5" t="s">
        <v>193</v>
      </c>
      <c r="B8" s="5" t="s">
        <v>194</v>
      </c>
      <c r="C8" s="5" t="s">
        <v>195</v>
      </c>
      <c r="D8" s="5"/>
      <c r="E8" s="6">
        <f>'400章'!F37</f>
        <v>0</v>
      </c>
    </row>
    <row r="9" ht="27.1" customHeight="1" spans="1:5">
      <c r="A9" s="5" t="s">
        <v>196</v>
      </c>
      <c r="B9" s="5" t="s">
        <v>197</v>
      </c>
      <c r="C9" s="5" t="s">
        <v>198</v>
      </c>
      <c r="D9" s="5"/>
      <c r="E9" s="6">
        <f>'600章'!F8</f>
        <v>0</v>
      </c>
    </row>
    <row r="10" ht="27.85" customHeight="1" spans="1:5">
      <c r="A10" s="5" t="s">
        <v>199</v>
      </c>
      <c r="B10" s="5" t="s">
        <v>200</v>
      </c>
      <c r="C10" s="5"/>
      <c r="D10" s="5"/>
      <c r="E10" s="6">
        <f>SUM(E5:E9)</f>
        <v>17505</v>
      </c>
    </row>
    <row r="11" ht="27.85" customHeight="1" spans="1:5">
      <c r="A11" s="5" t="s">
        <v>201</v>
      </c>
      <c r="B11" s="5" t="s">
        <v>202</v>
      </c>
      <c r="C11" s="5"/>
      <c r="D11" s="5"/>
      <c r="E11" s="6"/>
    </row>
    <row r="12" ht="27.85" customHeight="1" spans="1:5">
      <c r="A12" s="5" t="s">
        <v>203</v>
      </c>
      <c r="B12" s="7" t="s">
        <v>204</v>
      </c>
      <c r="C12" s="7"/>
      <c r="D12" s="7"/>
      <c r="E12" s="6">
        <f>E10-E11</f>
        <v>17505</v>
      </c>
    </row>
    <row r="13" ht="27.1" customHeight="1" spans="1:5">
      <c r="A13" s="5" t="s">
        <v>205</v>
      </c>
      <c r="B13" s="5" t="s">
        <v>206</v>
      </c>
      <c r="C13" s="5"/>
      <c r="D13" s="5"/>
      <c r="E13" s="6"/>
    </row>
    <row r="14" ht="27.85" customHeight="1" spans="1:5">
      <c r="A14" s="5" t="s">
        <v>207</v>
      </c>
      <c r="B14" s="5" t="s">
        <v>208</v>
      </c>
      <c r="C14" s="5"/>
      <c r="D14" s="5"/>
      <c r="E14" s="6"/>
    </row>
    <row r="15" ht="27.85" customHeight="1" spans="1:5">
      <c r="A15" s="5" t="s">
        <v>209</v>
      </c>
      <c r="B15" s="5" t="s">
        <v>210</v>
      </c>
      <c r="C15" s="5"/>
      <c r="D15" s="5"/>
      <c r="E15" s="6">
        <f>E10+E13+E14</f>
        <v>17505</v>
      </c>
    </row>
  </sheetData>
  <sheetProtection algorithmName="SHA-512" hashValue="RccCIUZ9aKV7xxDgeUC+wQecjZ7IQz/a37HmUBq6j5+PQaMNe3UoxwNXW0g8NaOLRpwLa0pyy2Zzna+3QgadoA==" saltValue="ryH4XaRybISIF2AOHFjKBA==" spinCount="100000" sheet="1" objects="1"/>
  <mergeCells count="15">
    <mergeCell ref="A1:C1"/>
    <mergeCell ref="A2:E2"/>
    <mergeCell ref="A3:E3"/>
    <mergeCell ref="C4:D4"/>
    <mergeCell ref="C5:D5"/>
    <mergeCell ref="C6:D6"/>
    <mergeCell ref="C7:D7"/>
    <mergeCell ref="C8:D8"/>
    <mergeCell ref="C9:D9"/>
    <mergeCell ref="B10:D10"/>
    <mergeCell ref="B11:D11"/>
    <mergeCell ref="B12:D12"/>
    <mergeCell ref="B13:D13"/>
    <mergeCell ref="B14:D14"/>
    <mergeCell ref="B15:D15"/>
  </mergeCells>
  <pageMargins left="0.98" right="0.12" top="0.315" bottom="0.315" header="0" footer="0"/>
  <pageSetup paperSize="9" fitToWidth="0" fitToHeight="0"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7</vt:i4>
      </vt:variant>
    </vt:vector>
  </HeadingPairs>
  <TitlesOfParts>
    <vt:vector size="7" baseType="lpstr">
      <vt:lpstr>编制说明 </vt:lpstr>
      <vt:lpstr>100章</vt:lpstr>
      <vt:lpstr>200章</vt:lpstr>
      <vt:lpstr>300章</vt:lpstr>
      <vt:lpstr>400章</vt:lpstr>
      <vt:lpstr>600章</vt:lpstr>
      <vt:lpstr>投标报价汇总表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WPS_1741743726</cp:lastModifiedBy>
  <dcterms:created xsi:type="dcterms:W3CDTF">2025-08-22T07:08:00Z</dcterms:created>
  <dcterms:modified xsi:type="dcterms:W3CDTF">2025-08-23T02:05:12Z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52E47A701FDD4CBAB13139BF95EF437A_12</vt:lpwstr>
  </property>
  <property fmtid="{D5CDD505-2E9C-101B-9397-08002B2CF9AE}" pid="3" name="KSOProductBuildVer">
    <vt:lpwstr>2052-12.1.0.22529</vt:lpwstr>
  </property>
</Properties>
</file>