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bookViews>
  <sheets>
    <sheet name="封皮" sheetId="4" r:id="rId1"/>
    <sheet name="清单说明" sheetId="3" r:id="rId2"/>
    <sheet name="【5.1表】工程量清单" sheetId="1" r:id="rId3"/>
    <sheet name="【5.4表】投标报价汇总表" sheetId="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<sst xmlns="http://schemas.openxmlformats.org/spreadsheetml/2006/main" count="195" uniqueCount="135">
  <si>
    <t>伊金霍洛旗C020布连-格丑庙(K7+100-K14+420)段农村公路养护</t>
  </si>
  <si>
    <t>工程</t>
  </si>
  <si>
    <t>招标工程量清单</t>
  </si>
  <si>
    <t>招  标  人：</t>
  </si>
  <si>
    <t>造 价咨询人：</t>
  </si>
  <si>
    <t>(单位盖章)</t>
  </si>
  <si>
    <t>(单位资质专用章)</t>
  </si>
  <si>
    <t>法定代表人
或其授权人：</t>
  </si>
  <si>
    <t>(签字或盖章)</t>
  </si>
  <si>
    <t>编  制  人：</t>
  </si>
  <si>
    <t>复  核  人：</t>
  </si>
  <si>
    <t>(造价人员签字盖专用章)</t>
  </si>
  <si>
    <t>(造价工程师签字盖专用章)</t>
  </si>
  <si>
    <t>编 制 时 间：</t>
  </si>
  <si>
    <t xml:space="preserve">    年   月   日</t>
  </si>
  <si>
    <t>复 核 时 间：</t>
  </si>
  <si>
    <t>扉—1</t>
  </si>
  <si>
    <t>工程量清单</t>
  </si>
  <si>
    <t>1.工程量清单说明</t>
  </si>
  <si>
    <r>
      <rPr>
        <sz val="13"/>
        <color rgb="FF000000"/>
        <rFont val="仿宋_GB2312"/>
        <charset val="134"/>
      </rPr>
      <t>1.1</t>
    </r>
    <r>
      <rPr>
        <sz val="13"/>
        <color rgb="FF000000"/>
        <rFont val="宋体"/>
        <charset val="134"/>
      </rPr>
      <t>本工程量清单是根据招标文件中包括的有合同约束力的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t>
    </r>
  </si>
  <si>
    <t>1.2本工程量清单应与招标文件中的投标人须知，通用合同条款、专用合同条款、工程量清单计量规则、技术规范及图纸等一起阅读和理解。</t>
  </si>
  <si>
    <t>1.3本工程量清单中所列工程数量是估算的或设计的预计数量，仅作为投标报价的共同基础，不能作为最终结算与支付的依据。实际支付应按实际完成的工程量，由承包人按工程量清单计量规则规定的计量方法，以监理人认可的尺寸、断面计量，按本工程量清单的单价和总额价计算支付金额；或根据具体情况，按合同条款第15.4款的规定，按监理人确定的单价或总额价计算支付额。</t>
  </si>
  <si>
    <r>
      <rPr>
        <sz val="13"/>
        <color rgb="FF000000"/>
        <rFont val="仿宋_GB2312"/>
        <charset val="134"/>
      </rPr>
      <t>1.4</t>
    </r>
    <r>
      <rPr>
        <sz val="13"/>
        <color rgb="FF000000"/>
        <rFont val="宋体"/>
        <charset val="134"/>
      </rPr>
      <t>工程量清单各章是按第八章“工程量清单计量规则”、第七章“技术规范”的相应章次编号的，因此，工程量清单中各章的工程子目的范围与计量等应与“工程量清单计量规则”、“技术规范”相应章节的范围、计量与支付条款结合起来理解或解释。</t>
    </r>
  </si>
  <si>
    <t>1.5对作业和材料的一般说明或规定，未重复写入工程量清单内，在给工程量清单各子目标价前，应参阅第七章“技术规范”的有关内容。</t>
  </si>
  <si>
    <t>1.6工程量清单中所列工程量的变动，丝毫不会降低或影响合同条款的效力，也不免除承包人按规定的标准进行施工和修复缺陷的责任。</t>
  </si>
  <si>
    <t>1.7图纸中所列的工程数量表及数量汇总表仅是提供资料，不是工程量清单的外延。当图纸与工程量清单所列数量不一致时，以工程量清单所列数量作为报价的依据。</t>
  </si>
  <si>
    <t>2.投标报价的说明</t>
  </si>
  <si>
    <t>2.1工程量清单中的每一子目（有数量）须填入单价或价格，且只允许有一个报价。</t>
  </si>
  <si>
    <t>2.2除非合同另有规定，工程量清单中有标价的单价和总额价均已包括了为实施和完成合同工程所需的劳务、材料、机械、质检（自检）、安装、缺陷修复、管理、保险、税费、利润等费用，以及合同明示或暗示的所有责任、义务和一般风险。</t>
  </si>
  <si>
    <t>2.3工程量清单中投标人没有填入单价或价格的子目，其费用视为已分摊在工程量清单中其他相关子目的单价或价格之中。承包人必须按监理人指令完成工程量清单中未填入单价或价格的子目，但不能得到结算与支付。</t>
  </si>
  <si>
    <t>2.4符合合同条款规定的全部费用应认为已被计入有标价的工程量清单所列各子目之中，未列子目不予计量的工作，其费用应视为已分摊在本合同工程的有关子目的单价或总额价之中。</t>
  </si>
  <si>
    <t>2.5承包人用于本合同工程的各类装备的提供、运输、维护、拆卸、拼装等支付的费用，已包括在工程量清单的单价或总额价之中。</t>
  </si>
  <si>
    <t>2.6工程量清单中各项金额均以人民币（元）结算。</t>
  </si>
  <si>
    <r>
      <rPr>
        <sz val="13"/>
        <color rgb="FF000000"/>
        <rFont val="仿宋_GB2312"/>
        <charset val="134"/>
      </rPr>
      <t>2.7</t>
    </r>
    <r>
      <rPr>
        <sz val="13"/>
        <color rgb="FF000000"/>
        <rFont val="宋体"/>
        <charset val="134"/>
      </rPr>
      <t>暂列金额（不含计日工总额）的数量及拟用子目的说明：5%。</t>
    </r>
  </si>
  <si>
    <r>
      <rPr>
        <b/>
        <sz val="13"/>
        <color rgb="FF000000"/>
        <rFont val="黑体"/>
        <charset val="134"/>
      </rPr>
      <t>3.</t>
    </r>
    <r>
      <rPr>
        <b/>
        <sz val="13"/>
        <color rgb="FF000000"/>
        <rFont val="Times New Roman"/>
        <charset val="134"/>
      </rPr>
      <t xml:space="preserve">  </t>
    </r>
    <r>
      <rPr>
        <b/>
        <sz val="13"/>
        <color rgb="FF000000"/>
        <rFont val="黑体"/>
        <charset val="134"/>
      </rPr>
      <t>计日工说明</t>
    </r>
  </si>
  <si>
    <t>无</t>
  </si>
  <si>
    <t>4.其它说明</t>
  </si>
  <si>
    <t>4.1工程一切险和第三方责任险应由承包人以承包人与发包人联名投保，保险费已列入工程量清单100章内。工程一切险的投保金额为工程量清单第100章（不含建筑工程一切险及第三方责任险的保险费）至700章合计金额，保险费率暂定为3‰；第三方责任险的最低投保金额为100万元，保险费率暂定为4‰。发包人在接到保险单后，将按照保险单的实际费用支付给承包人。如出现保险事故，保险金不足以补偿损失的，应由承包人自行负责补偿。</t>
  </si>
  <si>
    <r>
      <rPr>
        <sz val="13"/>
        <color rgb="FF000000"/>
        <rFont val="仿宋_GB2312"/>
        <charset val="134"/>
      </rPr>
      <t>4.2为确保将安全施工措施落到实处，投标人应根据《公路水运工程安全生产监督管理办法》（交通运输部令2017年第25号）以及《关于印发&lt;企业安全生产费用提取和使用管理办法&gt;的通知》（财企</t>
    </r>
    <r>
      <rPr>
        <sz val="13"/>
        <color indexed="8"/>
        <rFont val="仿宋_GB2312"/>
        <charset val="134"/>
      </rPr>
      <t>〔</t>
    </r>
    <r>
      <rPr>
        <sz val="13"/>
        <color rgb="FF000000"/>
        <rFont val="仿宋_GB2312"/>
        <charset val="134"/>
      </rPr>
      <t>2012</t>
    </r>
    <r>
      <rPr>
        <sz val="13"/>
        <color indexed="8"/>
        <rFont val="仿宋_GB2312"/>
        <charset val="134"/>
      </rPr>
      <t>〕</t>
    </r>
    <r>
      <rPr>
        <sz val="13"/>
        <color rgb="FF000000"/>
        <rFont val="仿宋_GB2312"/>
        <charset val="134"/>
      </rPr>
      <t>16号）的规定，在投标总价中计入安全生产费用，安全生产费用以固定金额形式计入工程量清单第100章中（安全生产费用为招标人公布的最高投标限价的1.5％），投标人在投标报价时不得对该固定金额进行调整。如投标人须在此基础上增加安全生产费用以满足项目施工需要，则投标人应在本项目工程量清单其它相关子目的单价或总额价中予以考虑，发包人不再单独支付。承包人的施工安全生产费用，应当用于施工安全防护用具及设施的采购和更新、安全施工措施的落实、安全生产条件的改善，不得挪作他用。</t>
    </r>
  </si>
  <si>
    <t>合 同 段：伊金霍洛旗 C020 布连-格丑庙（K7+100-K14+420）段农村公路养护工程</t>
  </si>
  <si>
    <t>清单 第100章  总则</t>
  </si>
  <si>
    <t>子目号</t>
  </si>
  <si>
    <t>子 目 名 称</t>
  </si>
  <si>
    <t>单位</t>
  </si>
  <si>
    <t>数量</t>
  </si>
  <si>
    <t>单价</t>
  </si>
  <si>
    <t>合价</t>
  </si>
  <si>
    <t>101</t>
  </si>
  <si>
    <t>通则</t>
  </si>
  <si>
    <t>101-1</t>
  </si>
  <si>
    <t>保险费</t>
  </si>
  <si>
    <t>-a</t>
  </si>
  <si>
    <t>按合同条款规定，提供建筑工程一切险</t>
  </si>
  <si>
    <t>总额</t>
  </si>
  <si>
    <t>-b</t>
  </si>
  <si>
    <t>按合同条款规定，提供第三者责任险</t>
  </si>
  <si>
    <t>102</t>
  </si>
  <si>
    <t>工程管理</t>
  </si>
  <si>
    <t>102-3</t>
  </si>
  <si>
    <t>安全生产费</t>
  </si>
  <si>
    <t>103</t>
  </si>
  <si>
    <t>临时工程与设施</t>
  </si>
  <si>
    <t>103-6</t>
  </si>
  <si>
    <t>临时安全设施</t>
  </si>
  <si>
    <t>警告标志2400×1400</t>
  </si>
  <si>
    <t>个</t>
  </si>
  <si>
    <t>警示频闪灯</t>
  </si>
  <si>
    <t>-c</t>
  </si>
  <si>
    <t>路栏</t>
  </si>
  <si>
    <t>-d</t>
  </si>
  <si>
    <t>塑料注水（砂）隔离水马</t>
  </si>
  <si>
    <t>清单 第100章 合计</t>
  </si>
  <si>
    <t>清单 第200章  路基</t>
  </si>
  <si>
    <t>202</t>
  </si>
  <si>
    <t>场地清理</t>
  </si>
  <si>
    <t>202-2</t>
  </si>
  <si>
    <t>挖除旧路面</t>
  </si>
  <si>
    <t>水泥混凝土路面</t>
  </si>
  <si>
    <t>m3</t>
  </si>
  <si>
    <t>202-3</t>
  </si>
  <si>
    <t>拆除结构物</t>
  </si>
  <si>
    <t>砖、石及其他砌体结构</t>
  </si>
  <si>
    <t>-e</t>
  </si>
  <si>
    <t>单柱式交通标志牌</t>
  </si>
  <si>
    <t>203</t>
  </si>
  <si>
    <t>挖方路基</t>
  </si>
  <si>
    <t>203-1</t>
  </si>
  <si>
    <t>路基挖方</t>
  </si>
  <si>
    <t>挖除非适用材料(不含淤泥、岩盐、冻土)</t>
  </si>
  <si>
    <t>清单 第200章 合计</t>
  </si>
  <si>
    <t>清单 第300章  路面</t>
  </si>
  <si>
    <t>302</t>
  </si>
  <si>
    <t>垫层</t>
  </si>
  <si>
    <t>302-2</t>
  </si>
  <si>
    <t>砂砾垫层</t>
  </si>
  <si>
    <t>厚50mm</t>
  </si>
  <si>
    <t>m2</t>
  </si>
  <si>
    <t>厚200mm</t>
  </si>
  <si>
    <t>312</t>
  </si>
  <si>
    <t>水泥混凝土面板</t>
  </si>
  <si>
    <t>312-1</t>
  </si>
  <si>
    <t>厚200mm (C35混凝土)</t>
  </si>
  <si>
    <t>313</t>
  </si>
  <si>
    <t>路肩培土、中央分隔带回填土、土路肩加
固及路缘石</t>
  </si>
  <si>
    <t>313-1</t>
  </si>
  <si>
    <t>路肩培土</t>
  </si>
  <si>
    <t>培土</t>
  </si>
  <si>
    <t>清单 第300章 合计</t>
  </si>
  <si>
    <t>清单 第600章  安全设施及预埋管线</t>
  </si>
  <si>
    <t>604</t>
  </si>
  <si>
    <t>道路交通标志</t>
  </si>
  <si>
    <t>604-1</t>
  </si>
  <si>
    <t>单柱式交通标志</t>
  </si>
  <si>
    <t>△700</t>
  </si>
  <si>
    <t>八角形600+△700</t>
  </si>
  <si>
    <t>604-12</t>
  </si>
  <si>
    <t>道口标柱</t>
  </si>
  <si>
    <t>605</t>
  </si>
  <si>
    <t>道路交通标线</t>
  </si>
  <si>
    <t>605-1</t>
  </si>
  <si>
    <t>热熔型涂料路面标线</t>
  </si>
  <si>
    <t>热熔标线</t>
  </si>
  <si>
    <t>清单 第600章 合计</t>
  </si>
  <si>
    <t>投标报价汇总表</t>
  </si>
  <si>
    <t>标段：伊金霍洛旗 C020 布连-格丑庙（K7+100-K14+420）段农村公路养护工程</t>
  </si>
  <si>
    <t>序号</t>
  </si>
  <si>
    <t>章次</t>
  </si>
  <si>
    <t>科 目 名 称</t>
  </si>
  <si>
    <t>金额（元）</t>
  </si>
  <si>
    <t>第100章至700章清单合计</t>
  </si>
  <si>
    <t>已包含在清单合计中的材料、工程设备、专业工程暂估价合计</t>
  </si>
  <si>
    <t>清单合计减去材料、工程设备、专业工程暂估价
合计(即5-6)=7</t>
  </si>
  <si>
    <t>计日工合计</t>
  </si>
  <si>
    <t>暂列金额5%(不含计日工总额)</t>
  </si>
  <si>
    <t>投标报价(5+8+9)=10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</si>
</sst>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9">
    <font>
      <sz val="12"/>
      <color indexed="8"/>
      <name val="宋体"/>
      <charset val="134"/>
    </font>
    <font>
      <b/>
      <sz val="24"/>
      <color indexed="8"/>
      <name val="宋体"/>
      <charset val="134"/>
    </font>
    <font>
      <sz val="9"/>
      <color indexed="8"/>
      <name val="宋体"/>
      <charset val="134"/>
    </font>
    <font>
      <sz val="9"/>
      <color indexed="8"/>
      <name val="宋体"/>
      <charset val="134"/>
    </font>
    <font>
      <sz val="9"/>
      <color indexed="8"/>
      <name val="Arial Narrow"/>
      <charset val="134"/>
    </font>
    <font>
      <b/>
      <sz val="13"/>
      <color indexed="8"/>
      <name val="宋体"/>
      <charset val="134"/>
    </font>
    <font>
      <b/>
      <sz val="13"/>
      <color rgb="FF000000"/>
      <name val="宋体"/>
      <charset val="134"/>
    </font>
    <font>
      <b/>
      <sz val="13"/>
      <color rgb="FF000000"/>
      <name val="黑体"/>
      <charset val="134"/>
    </font>
    <font>
      <sz val="13"/>
      <color rgb="FF000000"/>
      <name val="仿宋_GB2312"/>
      <charset val="134"/>
    </font>
    <font>
      <sz val="9"/>
      <color theme="1"/>
      <name val="宋体"/>
      <charset val="134"/>
      <scheme val="minor"/>
    </font>
    <font>
      <sz val="9"/>
      <name val="宋体"/>
      <charset val="134"/>
    </font>
    <font>
      <sz val="18"/>
      <name val="宋体"/>
      <charset val="134"/>
    </font>
    <font>
      <b/>
      <sz val="18"/>
      <name val="宋体"/>
      <charset val="134"/>
    </font>
    <font>
      <b/>
      <sz val="22"/>
      <name val="宋体"/>
      <charset val="134"/>
    </font>
    <font>
      <sz val="12"/>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3"/>
      <color rgb="FF000000"/>
      <name val="宋体"/>
      <charset val="134"/>
    </font>
    <font>
      <sz val="13"/>
      <color indexed="8"/>
      <name val="仿宋_GB2312"/>
      <charset val="134"/>
    </font>
    <font>
      <b/>
      <sz val="13"/>
      <color rgb="FF000000"/>
      <name val="Times New Roman"/>
      <charset val="134"/>
    </font>
  </fonts>
  <fills count="34">
    <fill>
      <patternFill patternType="none"/>
    </fill>
    <fill>
      <patternFill patternType="gray125"/>
    </fill>
    <fill>
      <patternFill patternType="solid">
        <fgColor indexed="9"/>
        <bgColor indexed="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bottom style="thin">
        <color indexed="8"/>
      </bottom>
      <diagonal/>
    </border>
    <border>
      <left/>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3"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4" borderId="8" applyNumberFormat="0" applyAlignment="0" applyProtection="0">
      <alignment vertical="center"/>
    </xf>
    <xf numFmtId="0" fontId="26" fillId="5" borderId="9" applyNumberFormat="0" applyAlignment="0" applyProtection="0">
      <alignment vertical="center"/>
    </xf>
    <xf numFmtId="0" fontId="27" fillId="5" borderId="8" applyNumberFormat="0" applyAlignment="0" applyProtection="0">
      <alignment vertical="center"/>
    </xf>
    <xf numFmtId="0" fontId="28" fillId="6"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9" fillId="0" borderId="0"/>
  </cellStyleXfs>
  <cellXfs count="38">
    <xf numFmtId="0" fontId="0" fillId="0" borderId="0" xfId="0" applyAlignment="1">
      <alignment horizontal="left" wrapText="1"/>
    </xf>
    <xf numFmtId="176" fontId="0" fillId="0" borderId="0" xfId="0" applyNumberFormat="1" applyAlignment="1">
      <alignment horizontal="left" wrapText="1"/>
    </xf>
    <xf numFmtId="0" fontId="1" fillId="0" borderId="0" xfId="0" applyFont="1" applyBorder="1" applyAlignment="1">
      <alignment horizontal="center" vertical="center" wrapText="1"/>
    </xf>
    <xf numFmtId="0" fontId="2" fillId="0" borderId="0" xfId="0" applyFont="1" applyBorder="1" applyAlignment="1">
      <alignment horizontal="left" vertical="center"/>
    </xf>
    <xf numFmtId="0" fontId="3" fillId="0" borderId="0" xfId="0" applyFont="1" applyBorder="1" applyAlignment="1">
      <alignment horizontal="left"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76" fontId="4" fillId="0" borderId="1" xfId="0" applyNumberFormat="1" applyFont="1" applyBorder="1" applyAlignment="1" applyProtection="1">
      <alignment horizontal="right" vertical="center" shrinkToFit="1"/>
      <protection locked="0"/>
    </xf>
    <xf numFmtId="176" fontId="4" fillId="0" borderId="1" xfId="0" applyNumberFormat="1" applyFont="1" applyBorder="1" applyAlignment="1">
      <alignment horizontal="right" vertical="center" shrinkToFit="1"/>
    </xf>
    <xf numFmtId="0" fontId="2" fillId="0" borderId="1" xfId="0" applyFont="1" applyBorder="1" applyAlignment="1">
      <alignment horizontal="center" vertical="center" wrapText="1"/>
    </xf>
    <xf numFmtId="0" fontId="2" fillId="0" borderId="2" xfId="0" applyFont="1" applyBorder="1" applyAlignment="1">
      <alignment horizontal="left" vertical="center"/>
    </xf>
    <xf numFmtId="0" fontId="5" fillId="0" borderId="1" xfId="0" applyFont="1" applyBorder="1" applyAlignment="1">
      <alignment horizontal="center" vertical="center" wrapText="1"/>
    </xf>
    <xf numFmtId="0" fontId="4" fillId="0" borderId="1" xfId="0" applyFont="1" applyBorder="1" applyAlignment="1">
      <alignment horizontal="left" vertical="center" shrinkToFit="1"/>
    </xf>
    <xf numFmtId="0" fontId="3" fillId="0" borderId="1" xfId="0" applyFont="1" applyBorder="1" applyAlignment="1">
      <alignment horizontal="left" vertical="center" wrapText="1"/>
    </xf>
    <xf numFmtId="0" fontId="3" fillId="0" borderId="1" xfId="0" applyFont="1" applyBorder="1" applyAlignment="1">
      <alignment horizontal="center" vertical="center" shrinkToFit="1"/>
    </xf>
    <xf numFmtId="0" fontId="4" fillId="0" borderId="1" xfId="0" applyFont="1" applyBorder="1" applyAlignment="1">
      <alignment horizontal="right" vertical="center" shrinkToFit="1"/>
    </xf>
    <xf numFmtId="0" fontId="4" fillId="0" borderId="1" xfId="0" applyFont="1" applyBorder="1" applyAlignment="1" applyProtection="1">
      <alignment horizontal="right" vertical="center" shrinkToFit="1"/>
      <protection locked="0"/>
    </xf>
    <xf numFmtId="0" fontId="3" fillId="0" borderId="1" xfId="0" applyFont="1" applyBorder="1" applyAlignment="1">
      <alignment vertical="center" shrinkToFit="1"/>
    </xf>
    <xf numFmtId="176" fontId="3" fillId="0" borderId="1" xfId="0" applyNumberFormat="1" applyFont="1" applyBorder="1" applyAlignment="1">
      <alignment horizontal="left" vertical="center" shrinkToFit="1"/>
    </xf>
    <xf numFmtId="0" fontId="3" fillId="0" borderId="1" xfId="0" applyFont="1" applyBorder="1" applyAlignment="1">
      <alignment horizontal="left" vertical="center" shrinkToFit="1"/>
    </xf>
    <xf numFmtId="0" fontId="3" fillId="0" borderId="2" xfId="0" applyFont="1" applyBorder="1" applyAlignment="1">
      <alignment horizontal="left" vertical="center"/>
    </xf>
    <xf numFmtId="0" fontId="3" fillId="0" borderId="1" xfId="0" applyFont="1" applyBorder="1" applyAlignment="1">
      <alignment horizontal="left" vertical="center" wrapText="1" shrinkToFit="1"/>
    </xf>
    <xf numFmtId="0" fontId="2" fillId="0" borderId="0" xfId="0" applyFont="1" applyAlignment="1">
      <alignment horizontal="left" wrapText="1"/>
    </xf>
    <xf numFmtId="0" fontId="6" fillId="0" borderId="0" xfId="0" applyFont="1" applyAlignment="1">
      <alignment horizontal="center" vertical="center" wrapText="1"/>
    </xf>
    <xf numFmtId="0" fontId="7" fillId="0" borderId="0" xfId="0" applyFont="1" applyAlignment="1">
      <alignment horizontal="justify" vertical="center" wrapText="1"/>
    </xf>
    <xf numFmtId="0" fontId="8" fillId="0" borderId="0" xfId="0" applyFont="1" applyAlignment="1">
      <alignment vertical="center" wrapText="1"/>
    </xf>
    <xf numFmtId="0" fontId="7" fillId="0" borderId="0" xfId="0" applyFont="1" applyAlignment="1">
      <alignment vertical="center" wrapText="1"/>
    </xf>
    <xf numFmtId="0" fontId="9" fillId="0" borderId="0" xfId="49"/>
    <xf numFmtId="0" fontId="10" fillId="2" borderId="0" xfId="49" applyFont="1" applyFill="1" applyAlignment="1">
      <alignment horizontal="left" vertical="center" wrapText="1"/>
    </xf>
    <xf numFmtId="0" fontId="11" fillId="2" borderId="3" xfId="49" applyFont="1" applyFill="1" applyBorder="1" applyAlignment="1">
      <alignment horizontal="center" wrapText="1"/>
    </xf>
    <xf numFmtId="0" fontId="12" fillId="2" borderId="0" xfId="49" applyFont="1" applyFill="1" applyAlignment="1">
      <alignment horizontal="left" wrapText="1"/>
    </xf>
    <xf numFmtId="0" fontId="13" fillId="2" borderId="4" xfId="49" applyFont="1" applyFill="1" applyBorder="1" applyAlignment="1">
      <alignment horizontal="center" wrapText="1"/>
    </xf>
    <xf numFmtId="0" fontId="10" fillId="2" borderId="0" xfId="49" applyFont="1" applyFill="1" applyAlignment="1">
      <alignment horizontal="right" vertical="center" wrapText="1"/>
    </xf>
    <xf numFmtId="0" fontId="14" fillId="2" borderId="0" xfId="49" applyFont="1" applyFill="1" applyAlignment="1">
      <alignment horizontal="left" wrapText="1"/>
    </xf>
    <xf numFmtId="0" fontId="14" fillId="2" borderId="3" xfId="49" applyFont="1" applyFill="1" applyBorder="1" applyAlignment="1">
      <alignment horizontal="left" wrapText="1"/>
    </xf>
    <xf numFmtId="0" fontId="15" fillId="2" borderId="4" xfId="49" applyFont="1" applyFill="1" applyBorder="1" applyAlignment="1">
      <alignment horizontal="center" vertical="center" wrapText="1"/>
    </xf>
    <xf numFmtId="0" fontId="10" fillId="2" borderId="0" xfId="49" applyFont="1" applyFill="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tabSelected="1" workbookViewId="0">
      <selection activeCell="C2" sqref="C2:E2"/>
    </sheetView>
  </sheetViews>
  <sheetFormatPr defaultColWidth="7.2" defaultRowHeight="10.8" outlineLevelCol="6"/>
  <cols>
    <col min="1" max="1" width="14.7" style="28" customWidth="1"/>
    <col min="2" max="2" width="7.73333333333333" style="28" customWidth="1"/>
    <col min="3" max="3" width="14.4" style="28" customWidth="1"/>
    <col min="4" max="4" width="6.26666666666667" style="28" customWidth="1"/>
    <col min="5" max="5" width="13.6" style="28" customWidth="1"/>
    <col min="6" max="6" width="2.9" style="28" customWidth="1"/>
    <col min="7" max="7" width="21.3" style="28" customWidth="1"/>
    <col min="8" max="16384" width="7.2" style="28"/>
  </cols>
  <sheetData>
    <row r="1" s="28" customFormat="1" ht="92" customHeight="1" spans="1:7">
      <c r="A1" s="29"/>
      <c r="B1" s="29"/>
      <c r="C1" s="30" t="s">
        <v>0</v>
      </c>
      <c r="D1" s="30"/>
      <c r="E1" s="30"/>
      <c r="F1" s="31" t="s">
        <v>1</v>
      </c>
      <c r="G1" s="31"/>
    </row>
    <row r="2" s="28" customFormat="1" ht="36" customHeight="1" spans="1:7">
      <c r="A2" s="29"/>
      <c r="B2" s="29"/>
      <c r="C2" s="32" t="s">
        <v>2</v>
      </c>
      <c r="D2" s="32"/>
      <c r="E2" s="32"/>
      <c r="F2" s="33"/>
      <c r="G2" s="33"/>
    </row>
    <row r="3" s="28" customFormat="1" ht="30" customHeight="1" spans="1:7">
      <c r="A3" s="34"/>
      <c r="B3" s="34"/>
      <c r="C3" s="34"/>
      <c r="D3" s="34"/>
      <c r="E3" s="34"/>
      <c r="F3" s="34"/>
      <c r="G3" s="34"/>
    </row>
    <row r="4" s="28" customFormat="1" ht="89" customHeight="1" spans="1:7">
      <c r="A4" s="34" t="s">
        <v>3</v>
      </c>
      <c r="B4" s="35"/>
      <c r="C4" s="35"/>
      <c r="D4" s="34"/>
      <c r="E4" s="34" t="s">
        <v>4</v>
      </c>
      <c r="F4" s="34"/>
      <c r="G4" s="35"/>
    </row>
    <row r="5" s="28" customFormat="1" ht="18.75" customHeight="1" spans="1:7">
      <c r="A5" s="34"/>
      <c r="B5" s="36" t="s">
        <v>5</v>
      </c>
      <c r="C5" s="36"/>
      <c r="D5" s="34"/>
      <c r="E5" s="34"/>
      <c r="F5" s="34"/>
      <c r="G5" s="36" t="s">
        <v>6</v>
      </c>
    </row>
    <row r="6" s="28" customFormat="1" ht="107" customHeight="1" spans="1:7">
      <c r="A6" s="34" t="s">
        <v>7</v>
      </c>
      <c r="B6" s="35"/>
      <c r="C6" s="35"/>
      <c r="D6" s="34"/>
      <c r="E6" s="34" t="s">
        <v>7</v>
      </c>
      <c r="F6" s="34"/>
      <c r="G6" s="35"/>
    </row>
    <row r="7" s="28" customFormat="1" ht="18" customHeight="1" spans="1:7">
      <c r="A7" s="34"/>
      <c r="B7" s="36" t="s">
        <v>8</v>
      </c>
      <c r="C7" s="36"/>
      <c r="D7" s="34"/>
      <c r="E7" s="34"/>
      <c r="F7" s="34"/>
      <c r="G7" s="36" t="s">
        <v>8</v>
      </c>
    </row>
    <row r="8" s="28" customFormat="1" ht="119.25" customHeight="1" spans="1:7">
      <c r="A8" s="34" t="s">
        <v>9</v>
      </c>
      <c r="B8" s="35"/>
      <c r="C8" s="35"/>
      <c r="D8" s="34"/>
      <c r="E8" s="34" t="s">
        <v>10</v>
      </c>
      <c r="F8" s="34"/>
      <c r="G8" s="35"/>
    </row>
    <row r="9" s="28" customFormat="1" ht="18" customHeight="1" spans="1:7">
      <c r="A9" s="34"/>
      <c r="B9" s="36" t="s">
        <v>11</v>
      </c>
      <c r="C9" s="36"/>
      <c r="D9" s="34"/>
      <c r="E9" s="34"/>
      <c r="F9" s="34"/>
      <c r="G9" s="36" t="s">
        <v>12</v>
      </c>
    </row>
    <row r="10" s="28" customFormat="1" ht="119.25" customHeight="1" spans="1:7">
      <c r="A10" s="34" t="s">
        <v>13</v>
      </c>
      <c r="B10" s="34" t="s">
        <v>14</v>
      </c>
      <c r="C10" s="34"/>
      <c r="D10" s="34"/>
      <c r="E10" s="34" t="s">
        <v>15</v>
      </c>
      <c r="F10" s="34"/>
      <c r="G10" s="34" t="s">
        <v>14</v>
      </c>
    </row>
    <row r="11" s="28" customFormat="1" ht="14.25" customHeight="1" spans="1:7">
      <c r="A11" s="29"/>
      <c r="B11" s="29"/>
      <c r="C11" s="37"/>
      <c r="D11" s="37"/>
      <c r="E11" s="37"/>
      <c r="F11" s="33" t="s">
        <v>16</v>
      </c>
      <c r="G11" s="33"/>
    </row>
  </sheetData>
  <mergeCells count="25">
    <mergeCell ref="A1:B1"/>
    <mergeCell ref="C1:E1"/>
    <mergeCell ref="F1:G1"/>
    <mergeCell ref="A2:B2"/>
    <mergeCell ref="C2:E2"/>
    <mergeCell ref="F2:G2"/>
    <mergeCell ref="B3:C3"/>
    <mergeCell ref="E3:F3"/>
    <mergeCell ref="B4:C4"/>
    <mergeCell ref="E4:F4"/>
    <mergeCell ref="B5:C5"/>
    <mergeCell ref="E5:F5"/>
    <mergeCell ref="B6:C6"/>
    <mergeCell ref="E6:F6"/>
    <mergeCell ref="B7:C7"/>
    <mergeCell ref="E7:F7"/>
    <mergeCell ref="B8:C8"/>
    <mergeCell ref="E8:F8"/>
    <mergeCell ref="B9:C9"/>
    <mergeCell ref="E9:F9"/>
    <mergeCell ref="B10:C10"/>
    <mergeCell ref="E10:F10"/>
    <mergeCell ref="A11:B11"/>
    <mergeCell ref="C11:E11"/>
    <mergeCell ref="F11:G1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2"/>
  <sheetViews>
    <sheetView zoomScale="130" zoomScaleNormal="130" workbookViewId="0">
      <selection activeCell="A19" sqref="A19"/>
    </sheetView>
  </sheetViews>
  <sheetFormatPr defaultColWidth="9" defaultRowHeight="10.8"/>
  <cols>
    <col min="1" max="1" width="98.2" style="23" customWidth="1"/>
    <col min="2" max="16384" width="8.8" style="23"/>
  </cols>
  <sheetData>
    <row r="1" ht="16.8" spans="1:1">
      <c r="A1" s="24" t="s">
        <v>17</v>
      </c>
    </row>
    <row r="2" ht="16.8" spans="1:1">
      <c r="A2" s="25" t="s">
        <v>18</v>
      </c>
    </row>
    <row r="3" ht="50.4" spans="1:1">
      <c r="A3" s="26" t="s">
        <v>19</v>
      </c>
    </row>
    <row r="4" ht="33.6" spans="1:1">
      <c r="A4" s="26" t="s">
        <v>20</v>
      </c>
    </row>
    <row r="5" ht="67.2" spans="1:1">
      <c r="A5" s="26" t="s">
        <v>21</v>
      </c>
    </row>
    <row r="6" ht="50.4" spans="1:1">
      <c r="A6" s="26" t="s">
        <v>22</v>
      </c>
    </row>
    <row r="7" ht="33.6" spans="1:1">
      <c r="A7" s="26" t="s">
        <v>23</v>
      </c>
    </row>
    <row r="8" ht="33.6" spans="1:1">
      <c r="A8" s="26" t="s">
        <v>24</v>
      </c>
    </row>
    <row r="9" ht="33.6" spans="1:1">
      <c r="A9" s="26" t="s">
        <v>25</v>
      </c>
    </row>
    <row r="10" ht="16.8" spans="1:1">
      <c r="A10" s="27" t="s">
        <v>26</v>
      </c>
    </row>
    <row r="11" ht="16.8" spans="1:1">
      <c r="A11" s="26" t="s">
        <v>27</v>
      </c>
    </row>
    <row r="12" ht="50.4" spans="1:1">
      <c r="A12" s="26" t="s">
        <v>28</v>
      </c>
    </row>
    <row r="13" ht="50.4" spans="1:1">
      <c r="A13" s="26" t="s">
        <v>29</v>
      </c>
    </row>
    <row r="14" ht="33.6" spans="1:1">
      <c r="A14" s="26" t="s">
        <v>30</v>
      </c>
    </row>
    <row r="15" ht="33.6" spans="1:1">
      <c r="A15" s="26" t="s">
        <v>31</v>
      </c>
    </row>
    <row r="16" ht="16.8" spans="1:1">
      <c r="A16" s="26" t="s">
        <v>32</v>
      </c>
    </row>
    <row r="17" ht="16.8" spans="1:1">
      <c r="A17" s="26" t="s">
        <v>33</v>
      </c>
    </row>
    <row r="18" ht="16.8" spans="1:1">
      <c r="A18" s="27" t="s">
        <v>34</v>
      </c>
    </row>
    <row r="19" ht="16.8" spans="1:1">
      <c r="A19" s="26" t="s">
        <v>35</v>
      </c>
    </row>
    <row r="20" ht="16.8" spans="1:1">
      <c r="A20" s="27" t="s">
        <v>36</v>
      </c>
    </row>
    <row r="21" ht="84" spans="1:1">
      <c r="A21" s="26" t="s">
        <v>37</v>
      </c>
    </row>
    <row r="22" ht="172.8" customHeight="1" spans="1:1">
      <c r="A22" s="26" t="s">
        <v>38</v>
      </c>
    </row>
  </sheetData>
  <pageMargins left="0.511811023622047" right="0.511811023622047" top="0.31496062992126" bottom="0.31496062992126"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9"/>
  <sheetViews>
    <sheetView showZeros="0" view="pageBreakPreview" zoomScaleNormal="145" topLeftCell="A40" workbookViewId="0">
      <selection activeCell="A19" sqref="A19:F19"/>
    </sheetView>
  </sheetViews>
  <sheetFormatPr defaultColWidth="9" defaultRowHeight="30" customHeight="1" outlineLevelCol="5"/>
  <cols>
    <col min="1" max="1" width="7.1" customWidth="1"/>
    <col min="2" max="2" width="28.7" customWidth="1"/>
    <col min="3" max="3" width="7.1" customWidth="1"/>
    <col min="4" max="4" width="11.4" customWidth="1"/>
    <col min="5" max="5" width="12.6" customWidth="1"/>
    <col min="6" max="6" width="13.2" style="1" customWidth="1"/>
    <col min="7" max="7" width="10" customWidth="1"/>
  </cols>
  <sheetData>
    <row r="1" customHeight="1" spans="1:6">
      <c r="A1" s="2" t="s">
        <v>17</v>
      </c>
      <c r="B1" s="2"/>
      <c r="C1" s="2"/>
      <c r="D1" s="2"/>
      <c r="E1" s="2"/>
      <c r="F1" s="2"/>
    </row>
    <row r="2" customHeight="1" spans="1:6">
      <c r="A2" s="11" t="s">
        <v>39</v>
      </c>
      <c r="B2" s="11"/>
      <c r="C2" s="11"/>
      <c r="D2" s="11"/>
      <c r="E2" s="11"/>
      <c r="F2" s="11"/>
    </row>
    <row r="3" customHeight="1" spans="1:6">
      <c r="A3" s="12" t="s">
        <v>40</v>
      </c>
      <c r="B3" s="12"/>
      <c r="C3" s="12"/>
      <c r="D3" s="12"/>
      <c r="E3" s="12"/>
      <c r="F3" s="12"/>
    </row>
    <row r="4" customHeight="1" spans="1:6">
      <c r="A4" s="5" t="s">
        <v>41</v>
      </c>
      <c r="B4" s="5" t="s">
        <v>42</v>
      </c>
      <c r="C4" s="5" t="s">
        <v>43</v>
      </c>
      <c r="D4" s="5" t="s">
        <v>44</v>
      </c>
      <c r="E4" s="5" t="s">
        <v>45</v>
      </c>
      <c r="F4" s="6" t="s">
        <v>46</v>
      </c>
    </row>
    <row r="5" customHeight="1" spans="1:6">
      <c r="A5" s="13" t="s">
        <v>47</v>
      </c>
      <c r="B5" s="14" t="s">
        <v>48</v>
      </c>
      <c r="C5" s="15"/>
      <c r="D5" s="16"/>
      <c r="E5" s="16"/>
      <c r="F5" s="9"/>
    </row>
    <row r="6" customHeight="1" spans="1:6">
      <c r="A6" s="13" t="s">
        <v>49</v>
      </c>
      <c r="B6" s="14" t="s">
        <v>50</v>
      </c>
      <c r="C6" s="15"/>
      <c r="D6" s="16"/>
      <c r="E6" s="16"/>
      <c r="F6" s="9"/>
    </row>
    <row r="7" customHeight="1" spans="1:6">
      <c r="A7" s="13" t="s">
        <v>51</v>
      </c>
      <c r="B7" s="14" t="s">
        <v>52</v>
      </c>
      <c r="C7" s="15" t="s">
        <v>53</v>
      </c>
      <c r="D7" s="16">
        <v>1</v>
      </c>
      <c r="E7" s="17"/>
      <c r="F7" s="9">
        <f>D7*E7</f>
        <v>0</v>
      </c>
    </row>
    <row r="8" customHeight="1" spans="1:6">
      <c r="A8" s="13" t="s">
        <v>54</v>
      </c>
      <c r="B8" s="14" t="s">
        <v>55</v>
      </c>
      <c r="C8" s="15" t="s">
        <v>53</v>
      </c>
      <c r="D8" s="16">
        <v>1</v>
      </c>
      <c r="E8" s="17"/>
      <c r="F8" s="9">
        <f>D8*E8</f>
        <v>0</v>
      </c>
    </row>
    <row r="9" customHeight="1" spans="1:6">
      <c r="A9" s="13" t="s">
        <v>56</v>
      </c>
      <c r="B9" s="14" t="s">
        <v>57</v>
      </c>
      <c r="C9" s="15"/>
      <c r="D9" s="16"/>
      <c r="E9" s="16"/>
      <c r="F9" s="9"/>
    </row>
    <row r="10" customHeight="1" spans="1:6">
      <c r="A10" s="13" t="s">
        <v>58</v>
      </c>
      <c r="B10" s="14" t="s">
        <v>59</v>
      </c>
      <c r="C10" s="15" t="s">
        <v>53</v>
      </c>
      <c r="D10" s="16">
        <v>1</v>
      </c>
      <c r="E10" s="17"/>
      <c r="F10" s="9">
        <f>D10*E10</f>
        <v>0</v>
      </c>
    </row>
    <row r="11" customHeight="1" spans="1:6">
      <c r="A11" s="13" t="s">
        <v>60</v>
      </c>
      <c r="B11" s="14" t="s">
        <v>61</v>
      </c>
      <c r="C11" s="15"/>
      <c r="D11" s="16"/>
      <c r="E11" s="16"/>
      <c r="F11" s="9"/>
    </row>
    <row r="12" customHeight="1" spans="1:6">
      <c r="A12" s="13" t="s">
        <v>62</v>
      </c>
      <c r="B12" s="14" t="s">
        <v>63</v>
      </c>
      <c r="C12" s="15"/>
      <c r="D12" s="16"/>
      <c r="E12" s="16"/>
      <c r="F12" s="9"/>
    </row>
    <row r="13" customHeight="1" spans="1:6">
      <c r="A13" s="13" t="s">
        <v>51</v>
      </c>
      <c r="B13" s="14" t="s">
        <v>64</v>
      </c>
      <c r="C13" s="15" t="s">
        <v>65</v>
      </c>
      <c r="D13" s="16">
        <v>2</v>
      </c>
      <c r="E13" s="17"/>
      <c r="F13" s="9">
        <f>D13*E13</f>
        <v>0</v>
      </c>
    </row>
    <row r="14" customHeight="1" spans="1:6">
      <c r="A14" s="13" t="s">
        <v>54</v>
      </c>
      <c r="B14" s="14" t="s">
        <v>66</v>
      </c>
      <c r="C14" s="15" t="s">
        <v>65</v>
      </c>
      <c r="D14" s="16">
        <v>4</v>
      </c>
      <c r="E14" s="17"/>
      <c r="F14" s="9">
        <f>D14*E14</f>
        <v>0</v>
      </c>
    </row>
    <row r="15" customHeight="1" spans="1:6">
      <c r="A15" s="13" t="s">
        <v>67</v>
      </c>
      <c r="B15" s="14" t="s">
        <v>68</v>
      </c>
      <c r="C15" s="15" t="s">
        <v>65</v>
      </c>
      <c r="D15" s="16">
        <v>2</v>
      </c>
      <c r="E15" s="17"/>
      <c r="F15" s="9">
        <f>D15*E15</f>
        <v>0</v>
      </c>
    </row>
    <row r="16" customHeight="1" spans="1:6">
      <c r="A16" s="13" t="s">
        <v>69</v>
      </c>
      <c r="B16" s="14" t="s">
        <v>70</v>
      </c>
      <c r="C16" s="15" t="s">
        <v>65</v>
      </c>
      <c r="D16" s="16">
        <v>50</v>
      </c>
      <c r="E16" s="17"/>
      <c r="F16" s="9">
        <f>D16*E16</f>
        <v>0</v>
      </c>
    </row>
    <row r="17" customHeight="1" spans="1:6">
      <c r="A17" s="18"/>
      <c r="B17" s="18" t="s">
        <v>71</v>
      </c>
      <c r="C17" s="18"/>
      <c r="D17" s="19">
        <f>F7+F8+F10+F13+F14+F15+F16</f>
        <v>0</v>
      </c>
      <c r="E17" s="20"/>
      <c r="F17" s="20"/>
    </row>
    <row r="18" customHeight="1" spans="1:6">
      <c r="A18" s="2" t="s">
        <v>17</v>
      </c>
      <c r="B18" s="2"/>
      <c r="C18" s="2"/>
      <c r="D18" s="2"/>
      <c r="E18" s="2"/>
      <c r="F18" s="2"/>
    </row>
    <row r="19" customHeight="1" spans="1:6">
      <c r="A19" s="11" t="s">
        <v>39</v>
      </c>
      <c r="B19" s="21"/>
      <c r="C19" s="21"/>
      <c r="D19" s="21"/>
      <c r="E19" s="21"/>
      <c r="F19" s="21"/>
    </row>
    <row r="20" customHeight="1" spans="1:6">
      <c r="A20" s="12" t="s">
        <v>72</v>
      </c>
      <c r="B20" s="12"/>
      <c r="C20" s="12"/>
      <c r="D20" s="12"/>
      <c r="E20" s="12"/>
      <c r="F20" s="12"/>
    </row>
    <row r="21" customHeight="1" spans="1:6">
      <c r="A21" s="5" t="s">
        <v>41</v>
      </c>
      <c r="B21" s="5" t="s">
        <v>42</v>
      </c>
      <c r="C21" s="5" t="s">
        <v>43</v>
      </c>
      <c r="D21" s="5" t="s">
        <v>44</v>
      </c>
      <c r="E21" s="5" t="s">
        <v>45</v>
      </c>
      <c r="F21" s="6" t="s">
        <v>46</v>
      </c>
    </row>
    <row r="22" customHeight="1" spans="1:6">
      <c r="A22" s="13" t="s">
        <v>73</v>
      </c>
      <c r="B22" s="14" t="s">
        <v>74</v>
      </c>
      <c r="C22" s="15"/>
      <c r="D22" s="16"/>
      <c r="E22" s="16"/>
      <c r="F22" s="9"/>
    </row>
    <row r="23" customHeight="1" spans="1:6">
      <c r="A23" s="13" t="s">
        <v>75</v>
      </c>
      <c r="B23" s="14" t="s">
        <v>76</v>
      </c>
      <c r="C23" s="15"/>
      <c r="D23" s="16"/>
      <c r="E23" s="16"/>
      <c r="F23" s="9"/>
    </row>
    <row r="24" customHeight="1" spans="1:6">
      <c r="A24" s="13" t="s">
        <v>51</v>
      </c>
      <c r="B24" s="14" t="s">
        <v>77</v>
      </c>
      <c r="C24" s="15" t="s">
        <v>78</v>
      </c>
      <c r="D24" s="16">
        <v>1895.1</v>
      </c>
      <c r="E24" s="17"/>
      <c r="F24" s="9">
        <f>D24*E24</f>
        <v>0</v>
      </c>
    </row>
    <row r="25" customHeight="1" spans="1:6">
      <c r="A25" s="13" t="s">
        <v>79</v>
      </c>
      <c r="B25" s="14" t="s">
        <v>80</v>
      </c>
      <c r="C25" s="15"/>
      <c r="D25" s="16"/>
      <c r="E25" s="16"/>
      <c r="F25" s="9"/>
    </row>
    <row r="26" customHeight="1" spans="1:6">
      <c r="A26" s="13" t="s">
        <v>67</v>
      </c>
      <c r="B26" s="14" t="s">
        <v>81</v>
      </c>
      <c r="C26" s="15" t="s">
        <v>78</v>
      </c>
      <c r="D26" s="16">
        <v>76.1</v>
      </c>
      <c r="E26" s="17"/>
      <c r="F26" s="9">
        <f>D26*E26</f>
        <v>0</v>
      </c>
    </row>
    <row r="27" customHeight="1" spans="1:6">
      <c r="A27" s="13" t="s">
        <v>82</v>
      </c>
      <c r="B27" s="14" t="s">
        <v>83</v>
      </c>
      <c r="C27" s="15" t="s">
        <v>65</v>
      </c>
      <c r="D27" s="16">
        <v>2</v>
      </c>
      <c r="E27" s="17"/>
      <c r="F27" s="9">
        <f>D27*E27</f>
        <v>0</v>
      </c>
    </row>
    <row r="28" customHeight="1" spans="1:6">
      <c r="A28" s="13" t="s">
        <v>84</v>
      </c>
      <c r="B28" s="14" t="s">
        <v>85</v>
      </c>
      <c r="C28" s="15"/>
      <c r="D28" s="16"/>
      <c r="E28" s="16"/>
      <c r="F28" s="9"/>
    </row>
    <row r="29" customHeight="1" spans="1:6">
      <c r="A29" s="13" t="s">
        <v>86</v>
      </c>
      <c r="B29" s="14" t="s">
        <v>87</v>
      </c>
      <c r="C29" s="15"/>
      <c r="D29" s="16"/>
      <c r="E29" s="16"/>
      <c r="F29" s="9"/>
    </row>
    <row r="30" customHeight="1" spans="1:6">
      <c r="A30" s="13" t="s">
        <v>67</v>
      </c>
      <c r="B30" s="14" t="s">
        <v>88</v>
      </c>
      <c r="C30" s="15" t="s">
        <v>78</v>
      </c>
      <c r="D30" s="16">
        <v>635.9</v>
      </c>
      <c r="E30" s="17"/>
      <c r="F30" s="9">
        <f>D30*E30</f>
        <v>0</v>
      </c>
    </row>
    <row r="31" customHeight="1" spans="1:6">
      <c r="A31" s="18"/>
      <c r="B31" s="18" t="s">
        <v>89</v>
      </c>
      <c r="C31" s="18"/>
      <c r="D31" s="19">
        <f>F24+F26+F27+F30</f>
        <v>0</v>
      </c>
      <c r="E31" s="20"/>
      <c r="F31" s="20"/>
    </row>
    <row r="32" customHeight="1" spans="1:6">
      <c r="A32" s="2" t="s">
        <v>17</v>
      </c>
      <c r="B32" s="2"/>
      <c r="C32" s="2"/>
      <c r="D32" s="2"/>
      <c r="E32" s="2"/>
      <c r="F32" s="2"/>
    </row>
    <row r="33" customHeight="1" spans="1:6">
      <c r="A33" s="11" t="s">
        <v>39</v>
      </c>
      <c r="B33" s="11"/>
      <c r="C33" s="11"/>
      <c r="D33" s="11"/>
      <c r="E33" s="11"/>
      <c r="F33" s="11"/>
    </row>
    <row r="34" customHeight="1" spans="1:6">
      <c r="A34" s="12" t="s">
        <v>90</v>
      </c>
      <c r="B34" s="12"/>
      <c r="C34" s="12"/>
      <c r="D34" s="12"/>
      <c r="E34" s="12"/>
      <c r="F34" s="12"/>
    </row>
    <row r="35" customHeight="1" spans="1:6">
      <c r="A35" s="5" t="s">
        <v>41</v>
      </c>
      <c r="B35" s="5" t="s">
        <v>42</v>
      </c>
      <c r="C35" s="5" t="s">
        <v>43</v>
      </c>
      <c r="D35" s="5" t="s">
        <v>44</v>
      </c>
      <c r="E35" s="5" t="s">
        <v>45</v>
      </c>
      <c r="F35" s="6" t="s">
        <v>46</v>
      </c>
    </row>
    <row r="36" customHeight="1" spans="1:6">
      <c r="A36" s="13" t="s">
        <v>91</v>
      </c>
      <c r="B36" s="14" t="s">
        <v>92</v>
      </c>
      <c r="C36" s="15"/>
      <c r="D36" s="16"/>
      <c r="E36" s="16"/>
      <c r="F36" s="9"/>
    </row>
    <row r="37" customHeight="1" spans="1:6">
      <c r="A37" s="13" t="s">
        <v>93</v>
      </c>
      <c r="B37" s="14" t="s">
        <v>94</v>
      </c>
      <c r="C37" s="15"/>
      <c r="D37" s="16"/>
      <c r="E37" s="16"/>
      <c r="F37" s="9"/>
    </row>
    <row r="38" customHeight="1" spans="1:6">
      <c r="A38" s="13" t="s">
        <v>51</v>
      </c>
      <c r="B38" s="14" t="s">
        <v>95</v>
      </c>
      <c r="C38" s="15" t="s">
        <v>96</v>
      </c>
      <c r="D38" s="16">
        <v>8984.3</v>
      </c>
      <c r="E38" s="17"/>
      <c r="F38" s="9">
        <f>D38*E38</f>
        <v>0</v>
      </c>
    </row>
    <row r="39" customHeight="1" spans="1:6">
      <c r="A39" s="13" t="s">
        <v>54</v>
      </c>
      <c r="B39" s="14" t="s">
        <v>97</v>
      </c>
      <c r="C39" s="15" t="s">
        <v>96</v>
      </c>
      <c r="D39" s="16">
        <v>970.8</v>
      </c>
      <c r="E39" s="17"/>
      <c r="F39" s="9">
        <f>D39*E39</f>
        <v>0</v>
      </c>
    </row>
    <row r="40" customHeight="1" spans="1:6">
      <c r="A40" s="13" t="s">
        <v>98</v>
      </c>
      <c r="B40" s="14" t="s">
        <v>99</v>
      </c>
      <c r="C40" s="15"/>
      <c r="D40" s="16"/>
      <c r="E40" s="16"/>
      <c r="F40" s="9"/>
    </row>
    <row r="41" customHeight="1" spans="1:6">
      <c r="A41" s="13" t="s">
        <v>100</v>
      </c>
      <c r="B41" s="14" t="s">
        <v>99</v>
      </c>
      <c r="C41" s="15"/>
      <c r="D41" s="16"/>
      <c r="E41" s="16"/>
      <c r="F41" s="9"/>
    </row>
    <row r="42" customHeight="1" spans="1:6">
      <c r="A42" s="13" t="s">
        <v>51</v>
      </c>
      <c r="B42" s="14" t="s">
        <v>101</v>
      </c>
      <c r="C42" s="15" t="s">
        <v>78</v>
      </c>
      <c r="D42" s="16">
        <v>1983.86</v>
      </c>
      <c r="E42" s="17"/>
      <c r="F42" s="9">
        <f>D42*E42</f>
        <v>0</v>
      </c>
    </row>
    <row r="43" customHeight="1" spans="1:6">
      <c r="A43" s="13" t="s">
        <v>102</v>
      </c>
      <c r="B43" s="22" t="s">
        <v>103</v>
      </c>
      <c r="C43" s="15"/>
      <c r="D43" s="16"/>
      <c r="E43" s="16"/>
      <c r="F43" s="9"/>
    </row>
    <row r="44" customHeight="1" spans="1:6">
      <c r="A44" s="13" t="s">
        <v>104</v>
      </c>
      <c r="B44" s="14" t="s">
        <v>105</v>
      </c>
      <c r="C44" s="15"/>
      <c r="D44" s="16"/>
      <c r="E44" s="16"/>
      <c r="F44" s="9"/>
    </row>
    <row r="45" customHeight="1" spans="1:6">
      <c r="A45" s="13" t="s">
        <v>51</v>
      </c>
      <c r="B45" s="14" t="s">
        <v>106</v>
      </c>
      <c r="C45" s="15" t="s">
        <v>78</v>
      </c>
      <c r="D45" s="16">
        <v>349.9</v>
      </c>
      <c r="E45" s="17"/>
      <c r="F45" s="9">
        <f>D45*E45</f>
        <v>0</v>
      </c>
    </row>
    <row r="46" customHeight="1" spans="1:6">
      <c r="A46" s="18"/>
      <c r="B46" s="18" t="s">
        <v>107</v>
      </c>
      <c r="C46" s="18"/>
      <c r="D46" s="19">
        <f>F38+F39+F42+F45</f>
        <v>0</v>
      </c>
      <c r="E46" s="20"/>
      <c r="F46" s="20"/>
    </row>
    <row r="47" customHeight="1" spans="1:6">
      <c r="A47" s="2" t="s">
        <v>17</v>
      </c>
      <c r="B47" s="2"/>
      <c r="C47" s="2"/>
      <c r="D47" s="2"/>
      <c r="E47" s="2"/>
      <c r="F47" s="2"/>
    </row>
    <row r="48" customHeight="1" spans="1:6">
      <c r="A48" s="11" t="s">
        <v>39</v>
      </c>
      <c r="B48" s="11"/>
      <c r="C48" s="11"/>
      <c r="D48" s="11"/>
      <c r="E48" s="11"/>
      <c r="F48" s="11"/>
    </row>
    <row r="49" customHeight="1" spans="1:6">
      <c r="A49" s="12" t="s">
        <v>108</v>
      </c>
      <c r="B49" s="12"/>
      <c r="C49" s="12"/>
      <c r="D49" s="12"/>
      <c r="E49" s="12"/>
      <c r="F49" s="12"/>
    </row>
    <row r="50" customHeight="1" spans="1:6">
      <c r="A50" s="5" t="s">
        <v>41</v>
      </c>
      <c r="B50" s="5" t="s">
        <v>42</v>
      </c>
      <c r="C50" s="5" t="s">
        <v>43</v>
      </c>
      <c r="D50" s="5" t="s">
        <v>44</v>
      </c>
      <c r="E50" s="5" t="s">
        <v>45</v>
      </c>
      <c r="F50" s="6" t="s">
        <v>46</v>
      </c>
    </row>
    <row r="51" customHeight="1" spans="1:6">
      <c r="A51" s="13" t="s">
        <v>109</v>
      </c>
      <c r="B51" s="14" t="s">
        <v>110</v>
      </c>
      <c r="C51" s="15"/>
      <c r="D51" s="16"/>
      <c r="E51" s="16"/>
      <c r="F51" s="9"/>
    </row>
    <row r="52" customHeight="1" spans="1:6">
      <c r="A52" s="13" t="s">
        <v>111</v>
      </c>
      <c r="B52" s="14" t="s">
        <v>112</v>
      </c>
      <c r="C52" s="15"/>
      <c r="D52" s="16"/>
      <c r="E52" s="16"/>
      <c r="F52" s="9"/>
    </row>
    <row r="53" customHeight="1" spans="1:6">
      <c r="A53" s="13" t="s">
        <v>51</v>
      </c>
      <c r="B53" s="14" t="s">
        <v>113</v>
      </c>
      <c r="C53" s="15" t="s">
        <v>65</v>
      </c>
      <c r="D53" s="16">
        <v>19</v>
      </c>
      <c r="E53" s="17"/>
      <c r="F53" s="9">
        <f>D53*E53</f>
        <v>0</v>
      </c>
    </row>
    <row r="54" customHeight="1" spans="1:6">
      <c r="A54" s="13" t="s">
        <v>54</v>
      </c>
      <c r="B54" s="14" t="s">
        <v>114</v>
      </c>
      <c r="C54" s="15" t="s">
        <v>65</v>
      </c>
      <c r="D54" s="16">
        <v>59</v>
      </c>
      <c r="E54" s="17"/>
      <c r="F54" s="9">
        <f>D54*E54</f>
        <v>0</v>
      </c>
    </row>
    <row r="55" customHeight="1" spans="1:6">
      <c r="A55" s="13" t="s">
        <v>115</v>
      </c>
      <c r="B55" s="14" t="s">
        <v>116</v>
      </c>
      <c r="C55" s="15" t="s">
        <v>65</v>
      </c>
      <c r="D55" s="16">
        <v>232</v>
      </c>
      <c r="E55" s="17"/>
      <c r="F55" s="9">
        <f>D55*E55</f>
        <v>0</v>
      </c>
    </row>
    <row r="56" customHeight="1" spans="1:6">
      <c r="A56" s="13" t="s">
        <v>117</v>
      </c>
      <c r="B56" s="14" t="s">
        <v>118</v>
      </c>
      <c r="C56" s="15"/>
      <c r="D56" s="16"/>
      <c r="E56" s="16"/>
      <c r="F56" s="9"/>
    </row>
    <row r="57" customHeight="1" spans="1:6">
      <c r="A57" s="13" t="s">
        <v>119</v>
      </c>
      <c r="B57" s="14" t="s">
        <v>120</v>
      </c>
      <c r="C57" s="15"/>
      <c r="D57" s="16"/>
      <c r="E57" s="16"/>
      <c r="F57" s="9"/>
    </row>
    <row r="58" customHeight="1" spans="1:6">
      <c r="A58" s="13" t="s">
        <v>51</v>
      </c>
      <c r="B58" s="14" t="s">
        <v>121</v>
      </c>
      <c r="C58" s="15" t="s">
        <v>96</v>
      </c>
      <c r="D58" s="16">
        <v>51</v>
      </c>
      <c r="E58" s="17"/>
      <c r="F58" s="9">
        <f>D58*E58</f>
        <v>0</v>
      </c>
    </row>
    <row r="59" customHeight="1" spans="1:6">
      <c r="A59" s="18"/>
      <c r="B59" s="18" t="s">
        <v>122</v>
      </c>
      <c r="C59" s="18"/>
      <c r="D59" s="19">
        <f>F53+F54+F55+F58</f>
        <v>0</v>
      </c>
      <c r="E59" s="20"/>
      <c r="F59" s="20"/>
    </row>
  </sheetData>
  <sheetProtection algorithmName="SHA-512" hashValue="Vw44S8E3GWetAb+aFJqI/3zPDfkmOYniyp0GZ4BioDEq9OEKTEqUaAkR2tJQv3tHi7eDjf0T8l+pWqnQJWfIUA==" saltValue="qT8Z5wYCRUN+guJSmeOgvA==" spinCount="100000" sheet="1" objects="1" scenarios="1"/>
  <mergeCells count="16">
    <mergeCell ref="A1:F1"/>
    <mergeCell ref="A2:F2"/>
    <mergeCell ref="A3:F3"/>
    <mergeCell ref="D17:F17"/>
    <mergeCell ref="A18:F18"/>
    <mergeCell ref="A19:F19"/>
    <mergeCell ref="A20:F20"/>
    <mergeCell ref="D31:F31"/>
    <mergeCell ref="A32:F32"/>
    <mergeCell ref="A33:F33"/>
    <mergeCell ref="A34:F34"/>
    <mergeCell ref="D46:F46"/>
    <mergeCell ref="A47:F47"/>
    <mergeCell ref="A48:F48"/>
    <mergeCell ref="A49:F49"/>
    <mergeCell ref="D59:F59"/>
  </mergeCells>
  <printOptions horizontalCentered="1" verticalCentered="1"/>
  <pageMargins left="0.511811023622047" right="0.511811023622047" top="0.31496062992126" bottom="0.31496062992126" header="0" footer="0"/>
  <pageSetup paperSize="9" fitToWidth="0" fitToHeight="0" orientation="portrait"/>
  <headerFooter alignWithMargins="0"/>
  <rowBreaks count="4" manualBreakCount="4">
    <brk id="17" max="16383" man="1"/>
    <brk id="31" max="16383" man="1"/>
    <brk id="46" max="16383" man="1"/>
    <brk id="59"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showZeros="0" zoomScale="115" zoomScaleNormal="115" workbookViewId="0">
      <selection activeCell="H6" sqref="H6"/>
    </sheetView>
  </sheetViews>
  <sheetFormatPr defaultColWidth="9" defaultRowHeight="30" customHeight="1" outlineLevelCol="3"/>
  <cols>
    <col min="1" max="1" width="13.1" customWidth="1"/>
    <col min="2" max="2" width="14.2" customWidth="1"/>
    <col min="3" max="3" width="35.7" customWidth="1"/>
    <col min="4" max="4" width="17.1" style="1" customWidth="1"/>
    <col min="5" max="5" width="10" customWidth="1"/>
  </cols>
  <sheetData>
    <row r="1" customHeight="1" spans="1:4">
      <c r="A1" s="2" t="s">
        <v>123</v>
      </c>
      <c r="B1" s="2"/>
      <c r="C1" s="2"/>
      <c r="D1" s="2"/>
    </row>
    <row r="2" customHeight="1" spans="1:4">
      <c r="A2" s="3" t="s">
        <v>124</v>
      </c>
      <c r="B2" s="4"/>
      <c r="C2" s="4"/>
      <c r="D2" s="4"/>
    </row>
    <row r="3" customHeight="1" spans="1:4">
      <c r="A3" s="5" t="s">
        <v>125</v>
      </c>
      <c r="B3" s="5" t="s">
        <v>126</v>
      </c>
      <c r="C3" s="5" t="s">
        <v>127</v>
      </c>
      <c r="D3" s="6" t="s">
        <v>128</v>
      </c>
    </row>
    <row r="4" customHeight="1" spans="1:4">
      <c r="A4" s="7">
        <v>1</v>
      </c>
      <c r="B4" s="5">
        <v>100</v>
      </c>
      <c r="C4" s="5" t="s">
        <v>40</v>
      </c>
      <c r="D4" s="8">
        <f>【5.1表】工程量清单!D17</f>
        <v>0</v>
      </c>
    </row>
    <row r="5" customHeight="1" spans="1:4">
      <c r="A5" s="7">
        <v>2</v>
      </c>
      <c r="B5" s="5">
        <v>200</v>
      </c>
      <c r="C5" s="5" t="s">
        <v>72</v>
      </c>
      <c r="D5" s="8">
        <f>【5.1表】工程量清单!D31</f>
        <v>0</v>
      </c>
    </row>
    <row r="6" customHeight="1" spans="1:4">
      <c r="A6" s="7">
        <v>3</v>
      </c>
      <c r="B6" s="5">
        <v>300</v>
      </c>
      <c r="C6" s="5" t="s">
        <v>90</v>
      </c>
      <c r="D6" s="8">
        <f>【5.1表】工程量清单!D46</f>
        <v>0</v>
      </c>
    </row>
    <row r="7" customHeight="1" spans="1:4">
      <c r="A7" s="7">
        <v>4</v>
      </c>
      <c r="B7" s="5">
        <v>600</v>
      </c>
      <c r="C7" s="5" t="s">
        <v>108</v>
      </c>
      <c r="D7" s="8">
        <f>【5.1表】工程量清单!D59</f>
        <v>0</v>
      </c>
    </row>
    <row r="8" customHeight="1" spans="1:4">
      <c r="A8" s="7">
        <v>5</v>
      </c>
      <c r="B8" s="5" t="s">
        <v>129</v>
      </c>
      <c r="C8" s="5"/>
      <c r="D8" s="9">
        <f>D4+D5+D6+D7</f>
        <v>0</v>
      </c>
    </row>
    <row r="9" customHeight="1" spans="1:4">
      <c r="A9" s="7">
        <v>6</v>
      </c>
      <c r="B9" s="5" t="s">
        <v>130</v>
      </c>
      <c r="C9" s="5"/>
      <c r="D9" s="9">
        <v>0</v>
      </c>
    </row>
    <row r="10" customHeight="1" spans="1:4">
      <c r="A10" s="7">
        <v>7</v>
      </c>
      <c r="B10" s="5" t="s">
        <v>131</v>
      </c>
      <c r="C10" s="5"/>
      <c r="D10" s="9">
        <f>D8-D9</f>
        <v>0</v>
      </c>
    </row>
    <row r="11" customHeight="1" spans="1:4">
      <c r="A11" s="7">
        <v>8</v>
      </c>
      <c r="B11" s="5" t="s">
        <v>132</v>
      </c>
      <c r="C11" s="5"/>
      <c r="D11" s="9">
        <v>0</v>
      </c>
    </row>
    <row r="12" customHeight="1" spans="1:4">
      <c r="A12" s="7">
        <v>9</v>
      </c>
      <c r="B12" s="10" t="s">
        <v>133</v>
      </c>
      <c r="C12" s="5"/>
      <c r="D12" s="9">
        <f>D8*0.05</f>
        <v>0</v>
      </c>
    </row>
    <row r="13" customHeight="1" spans="1:4">
      <c r="A13" s="7">
        <v>10</v>
      </c>
      <c r="B13" s="5" t="s">
        <v>134</v>
      </c>
      <c r="C13" s="5"/>
      <c r="D13" s="9">
        <f>D8+D11+D12</f>
        <v>0</v>
      </c>
    </row>
  </sheetData>
  <sheetProtection algorithmName="SHA-512" hashValue="sZEXlma5+3wg98hMCRF6s8YCYnqhs+INasikgzb3CjXisaP4RFHoqoXaDO6O1RJIGX3TnGQBAYsSFldjjK1eXw==" saltValue="Jj54+djEmtouc0z3BbdVJw==" spinCount="100000" sheet="1" objects="1" scenarios="1"/>
  <mergeCells count="8">
    <mergeCell ref="A1:D1"/>
    <mergeCell ref="A2:D2"/>
    <mergeCell ref="B8:C8"/>
    <mergeCell ref="B9:C9"/>
    <mergeCell ref="B10:C10"/>
    <mergeCell ref="B11:C11"/>
    <mergeCell ref="B12:C12"/>
    <mergeCell ref="B13:C13"/>
  </mergeCells>
  <printOptions horizontalCentered="1" verticalCentered="1"/>
  <pageMargins left="0.511811023622047" right="0.511811023622047" top="0.31496062992126" bottom="0.31496062992126" header="0" footer="0"/>
  <pageSetup paperSize="9" fitToWidth="0" fitToHeight="0"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4" master="" otherUserPermission="visible"/>
  <rangeList sheetStid="3" master="" otherUserPermission="visible"/>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SmartCost</Company>
  <Application>Microsoft Excel</Application>
  <HeadingPairs>
    <vt:vector size="2" baseType="variant">
      <vt:variant>
        <vt:lpstr>工作表</vt:lpstr>
      </vt:variant>
      <vt:variant>
        <vt:i4>4</vt:i4>
      </vt:variant>
    </vt:vector>
  </HeadingPairs>
  <TitlesOfParts>
    <vt:vector size="4" baseType="lpstr">
      <vt:lpstr>封皮</vt:lpstr>
      <vt:lpstr>清单说明</vt:lpstr>
      <vt:lpstr>【5.1表】工程量清单</vt:lpstr>
      <vt:lpstr>【5.4表】投标报价汇总表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SmartCost</dc:creator>
  <cp:lastModifiedBy>『yuan』</cp:lastModifiedBy>
  <dcterms:created xsi:type="dcterms:W3CDTF">2025-07-30T15:59:00Z</dcterms:created>
  <cp:lastPrinted>2025-07-31T13:17:00Z</cp:lastPrinted>
  <dcterms:modified xsi:type="dcterms:W3CDTF">2025-08-09T03:40:56Z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573DF99076644492B5ED143954309AB8_12</vt:lpwstr>
  </property>
  <property fmtid="{D5CDD505-2E9C-101B-9397-08002B2CF9AE}" pid="3" name="KSOProductBuildVer">
    <vt:lpwstr>2052-12.1.0.22215</vt:lpwstr>
  </property>
</Properties>
</file>