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<sst xmlns="http://schemas.openxmlformats.org/spreadsheetml/2006/main" count="116" uniqueCount="66">
  <si>
    <t>2025年园林中心市场化养护劳务服务项目（东河广场）分项控制价</t>
  </si>
  <si>
    <t>序号</t>
  </si>
  <si>
    <t>服务地点</t>
  </si>
  <si>
    <t>工种</t>
  </si>
  <si>
    <t>用工量(人)</t>
  </si>
  <si>
    <t>用工量小计</t>
  </si>
  <si>
    <t>含税单价         （元/人/月)</t>
  </si>
  <si>
    <t>含税单价 （元/人/天)</t>
  </si>
  <si>
    <t>含税合计 (元)</t>
  </si>
  <si>
    <t>工作内容</t>
  </si>
  <si>
    <t>工作要求</t>
  </si>
  <si>
    <t>考核要求</t>
  </si>
  <si>
    <t>备注</t>
  </si>
  <si>
    <t>2025年</t>
  </si>
  <si>
    <t>2026年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</si>
  <si>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</si>
  <si>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</si>
  <si>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</si>
  <si>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</si>
  <si>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</si>
  <si>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</si>
  <si>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</si>
  <si>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</si>
  <si>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</si>
  <si>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</si>
  <si>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4月</t>
  </si>
  <si>
    <t>5月</t>
  </si>
  <si>
    <t>东河广场</t>
  </si>
  <si>
    <t>劳务领工人员</t>
  </si>
  <si>
    <t>/</t>
  </si>
  <si>
    <t>日常工作</t>
  </si>
  <si>
    <t>按时到岗完成日常工作</t>
  </si>
  <si>
    <t>年终考核</t>
  </si>
  <si>
    <t>办公楼保洁及卫生间、下夜</t>
  </si>
  <si>
    <t>广场卫生、公厕保洁</t>
  </si>
  <si>
    <t>按卫生要求标准执行</t>
  </si>
  <si>
    <t>日常监督检查</t>
  </si>
  <si>
    <t>绿化工</t>
  </si>
  <si>
    <t>办公楼卫生及广场下夜</t>
  </si>
  <si>
    <t>水电暖天然气维修人员</t>
  </si>
  <si>
    <t>后院停车场24小时管理下夜</t>
  </si>
  <si>
    <t>做好防火防盗防破坏等日常防范性工作</t>
  </si>
  <si>
    <t>小计</t>
  </si>
  <si>
    <t>机场高速</t>
  </si>
  <si>
    <t>水车司机</t>
  </si>
  <si>
    <t>开水车</t>
  </si>
  <si>
    <t>安全行车完成日常工作</t>
  </si>
  <si>
    <t>无交通事故</t>
  </si>
  <si>
    <t>货车司机</t>
  </si>
  <si>
    <t>拉运工人及            生产工具</t>
  </si>
  <si>
    <t>安全驾驶完成日常工作</t>
  </si>
  <si>
    <t>日常绿地维护</t>
  </si>
  <si>
    <t>按照绿地养护标准执行</t>
  </si>
  <si>
    <t>卫生保洁</t>
  </si>
  <si>
    <t>日常绿地保洁</t>
  </si>
  <si>
    <t>临时用工</t>
  </si>
  <si>
    <t>生产季节翻地种植除杂修剪等绿地维护工作</t>
  </si>
  <si>
    <t>日工结算</t>
  </si>
  <si>
    <t>机场停车场及周边绿地</t>
  </si>
  <si>
    <t>遵守交通法律法规无交通事故</t>
  </si>
  <si>
    <t>跟车水工</t>
  </si>
  <si>
    <t>日常绿地跟车浇水</t>
  </si>
  <si>
    <t>日常绿地卫生保洁</t>
  </si>
  <si>
    <t/>
  </si>
  <si>
    <t>合计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</si>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</sst>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2"/>
  <sheetViews>
    <sheetView tabSelected="1" zoomScale="85" zoomScaleNormal="85" topLeftCell="A2" workbookViewId="0">
      <selection activeCell="S21" sqref="S21"/>
    </sheetView>
  </sheetViews>
  <sheetFormatPr defaultColWidth="9" defaultRowHeight="14.4"/>
  <cols>
    <col min="1" max="16384" width="9" style="2"/>
  </cols>
  <sheetData>
    <row r="1" ht="48" customHeight="1" spans="1:2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11"/>
      <c r="U1" s="11"/>
      <c r="V1" s="11"/>
      <c r="W1" s="3"/>
    </row>
    <row r="2" ht="23" customHeight="1" spans="1:23">
      <c r="A2" s="4" t="s">
        <v>1</v>
      </c>
      <c r="B2" s="4" t="s">
        <v>2</v>
      </c>
      <c r="C2" s="4" t="s">
        <v>3</v>
      </c>
      <c r="D2" s="4" t="s">
        <v>4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5</v>
      </c>
      <c r="Q2" s="4" t="s">
        <v>6</v>
      </c>
      <c r="R2" s="4" t="s">
        <v>7</v>
      </c>
      <c r="S2" s="4" t="s">
        <v>8</v>
      </c>
      <c r="T2" s="4" t="s">
        <v>9</v>
      </c>
      <c r="U2" s="4" t="s">
        <v>10</v>
      </c>
      <c r="V2" s="4" t="s">
        <v>11</v>
      </c>
      <c r="W2" s="4" t="s">
        <v>12</v>
      </c>
    </row>
    <row r="3" ht="23" customHeight="1" spans="1:23">
      <c r="A3" s="4"/>
      <c r="B3" s="4"/>
      <c r="C3" s="4"/>
      <c r="D3" s="4" t="s">
        <v>13</v>
      </c>
      <c r="E3" s="4"/>
      <c r="F3" s="4"/>
      <c r="G3" s="4"/>
      <c r="H3" s="4"/>
      <c r="I3" s="4"/>
      <c r="J3" s="4"/>
      <c r="K3" s="4" t="s">
        <v>14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ht="23" customHeight="1" spans="1:23">
      <c r="A4" s="4"/>
      <c r="B4" s="4"/>
      <c r="C4" s="4"/>
      <c r="D4" s="4" t="s">
        <v>15</v>
      </c>
      <c r="E4" s="4" t="s">
        <v>16</v>
      </c>
      <c r="F4" s="4" t="s">
        <v>17</v>
      </c>
      <c r="G4" s="4" t="s">
        <v>18</v>
      </c>
      <c r="H4" s="4" t="s">
        <v>19</v>
      </c>
      <c r="I4" s="4" t="s">
        <v>20</v>
      </c>
      <c r="J4" s="4" t="s">
        <v>21</v>
      </c>
      <c r="K4" s="4" t="s">
        <v>22</v>
      </c>
      <c r="L4" s="4" t="s">
        <v>23</v>
      </c>
      <c r="M4" s="4" t="s">
        <v>24</v>
      </c>
      <c r="N4" s="4" t="s">
        <v>25</v>
      </c>
      <c r="O4" s="4" t="s">
        <v>26</v>
      </c>
      <c r="P4" s="4"/>
      <c r="Q4" s="4"/>
      <c r="R4" s="4"/>
      <c r="S4" s="4"/>
      <c r="T4" s="4"/>
      <c r="U4" s="4"/>
      <c r="V4" s="4"/>
      <c r="W4" s="4"/>
    </row>
    <row r="5" s="1" customFormat="1" ht="36" spans="1:23">
      <c r="A5" s="5">
        <v>1</v>
      </c>
      <c r="B5" s="5" t="s">
        <v>27</v>
      </c>
      <c r="C5" s="6" t="s">
        <v>28</v>
      </c>
      <c r="D5" s="6">
        <v>2</v>
      </c>
      <c r="E5" s="6">
        <v>2</v>
      </c>
      <c r="F5" s="6">
        <v>2</v>
      </c>
      <c r="G5" s="6">
        <v>2</v>
      </c>
      <c r="H5" s="6">
        <v>2</v>
      </c>
      <c r="I5" s="6">
        <v>2</v>
      </c>
      <c r="J5" s="6">
        <v>2</v>
      </c>
      <c r="K5" s="6">
        <v>2</v>
      </c>
      <c r="L5" s="6">
        <v>2</v>
      </c>
      <c r="M5" s="6">
        <v>2</v>
      </c>
      <c r="N5" s="6">
        <v>2</v>
      </c>
      <c r="O5" s="6">
        <v>2</v>
      </c>
      <c r="P5" s="6">
        <v>24</v>
      </c>
      <c r="Q5" s="6">
        <v>3300</v>
      </c>
      <c r="R5" s="12" t="s">
        <v>29</v>
      </c>
      <c r="S5" s="6">
        <f>Q5*P5</f>
        <v>79200</v>
      </c>
      <c r="T5" s="6" t="s">
        <v>30</v>
      </c>
      <c r="U5" s="6" t="s">
        <v>31</v>
      </c>
      <c r="V5" s="6" t="s">
        <v>32</v>
      </c>
      <c r="W5" s="6"/>
    </row>
    <row r="6" s="1" customFormat="1" ht="36" spans="1:23">
      <c r="A6" s="7"/>
      <c r="B6" s="7"/>
      <c r="C6" s="6" t="s">
        <v>33</v>
      </c>
      <c r="D6" s="6">
        <v>3</v>
      </c>
      <c r="E6" s="6">
        <v>3</v>
      </c>
      <c r="F6" s="6">
        <v>3</v>
      </c>
      <c r="G6" s="6">
        <v>3</v>
      </c>
      <c r="H6" s="6">
        <v>3</v>
      </c>
      <c r="I6" s="6">
        <v>3</v>
      </c>
      <c r="J6" s="6">
        <v>3</v>
      </c>
      <c r="K6" s="6">
        <v>3</v>
      </c>
      <c r="L6" s="6">
        <v>3</v>
      </c>
      <c r="M6" s="6">
        <v>3</v>
      </c>
      <c r="N6" s="6">
        <v>3</v>
      </c>
      <c r="O6" s="6">
        <v>3</v>
      </c>
      <c r="P6" s="6">
        <f>12*3</f>
        <v>36</v>
      </c>
      <c r="Q6" s="6">
        <v>2200</v>
      </c>
      <c r="R6" s="12" t="s">
        <v>29</v>
      </c>
      <c r="S6" s="6">
        <f>Q6*P6</f>
        <v>79200</v>
      </c>
      <c r="T6" s="6" t="s">
        <v>34</v>
      </c>
      <c r="U6" s="6" t="s">
        <v>35</v>
      </c>
      <c r="V6" s="6" t="s">
        <v>36</v>
      </c>
      <c r="W6" s="6"/>
    </row>
    <row r="7" s="1" customFormat="1" ht="36" spans="1:23">
      <c r="A7" s="7"/>
      <c r="B7" s="7"/>
      <c r="C7" s="6" t="s">
        <v>37</v>
      </c>
      <c r="D7" s="6">
        <v>2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6">
        <v>2</v>
      </c>
      <c r="O7" s="6">
        <v>2</v>
      </c>
      <c r="P7" s="6">
        <f>24</f>
        <v>24</v>
      </c>
      <c r="Q7" s="6">
        <v>2200</v>
      </c>
      <c r="R7" s="12" t="s">
        <v>29</v>
      </c>
      <c r="S7" s="6">
        <f>Q7*P7</f>
        <v>52800</v>
      </c>
      <c r="T7" s="6" t="s">
        <v>38</v>
      </c>
      <c r="U7" s="6" t="s">
        <v>35</v>
      </c>
      <c r="V7" s="6" t="s">
        <v>36</v>
      </c>
      <c r="W7" s="6"/>
    </row>
    <row r="8" s="1" customFormat="1" ht="60" spans="1:23">
      <c r="A8" s="7"/>
      <c r="B8" s="7"/>
      <c r="C8" s="6" t="s">
        <v>39</v>
      </c>
      <c r="D8" s="6">
        <v>1</v>
      </c>
      <c r="E8" s="6">
        <v>1</v>
      </c>
      <c r="F8" s="6">
        <v>1</v>
      </c>
      <c r="G8" s="6">
        <v>1</v>
      </c>
      <c r="H8" s="6">
        <v>1</v>
      </c>
      <c r="I8" s="6">
        <v>1</v>
      </c>
      <c r="J8" s="6">
        <v>1</v>
      </c>
      <c r="K8" s="6">
        <v>1</v>
      </c>
      <c r="L8" s="6">
        <v>1</v>
      </c>
      <c r="M8" s="6">
        <v>1</v>
      </c>
      <c r="N8" s="6">
        <v>1</v>
      </c>
      <c r="O8" s="6">
        <v>1</v>
      </c>
      <c r="P8" s="6">
        <f>12</f>
        <v>12</v>
      </c>
      <c r="Q8" s="6">
        <v>2200</v>
      </c>
      <c r="R8" s="12" t="s">
        <v>29</v>
      </c>
      <c r="S8" s="6">
        <f>Q8*P8</f>
        <v>26400</v>
      </c>
      <c r="T8" s="6" t="s">
        <v>40</v>
      </c>
      <c r="U8" s="6" t="s">
        <v>41</v>
      </c>
      <c r="V8" s="6" t="s">
        <v>36</v>
      </c>
      <c r="W8" s="6"/>
    </row>
    <row r="9" s="1" customFormat="1" ht="25" customHeight="1" spans="1:23">
      <c r="A9" s="7"/>
      <c r="B9" s="7"/>
      <c r="C9" s="8" t="s">
        <v>42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3"/>
      <c r="S9" s="6">
        <f>S5+S6+S7+S8</f>
        <v>237600</v>
      </c>
      <c r="T9" s="12" t="s">
        <v>29</v>
      </c>
      <c r="U9" s="12" t="s">
        <v>29</v>
      </c>
      <c r="V9" s="12" t="s">
        <v>29</v>
      </c>
      <c r="W9" s="6"/>
    </row>
    <row r="10" s="1" customFormat="1" ht="36" spans="1:23">
      <c r="A10" s="6">
        <v>2</v>
      </c>
      <c r="B10" s="6" t="s">
        <v>43</v>
      </c>
      <c r="C10" s="6" t="s">
        <v>44</v>
      </c>
      <c r="D10" s="6">
        <v>3</v>
      </c>
      <c r="E10" s="6">
        <v>3</v>
      </c>
      <c r="F10" s="6">
        <v>3</v>
      </c>
      <c r="G10" s="6">
        <v>3</v>
      </c>
      <c r="H10" s="6">
        <v>3</v>
      </c>
      <c r="I10" s="6"/>
      <c r="J10" s="6"/>
      <c r="K10" s="6"/>
      <c r="L10" s="6"/>
      <c r="M10" s="6"/>
      <c r="N10" s="6">
        <v>3</v>
      </c>
      <c r="O10" s="6">
        <v>3</v>
      </c>
      <c r="P10" s="6">
        <f t="shared" ref="P10:P14" si="0">SUM(D10:O10)</f>
        <v>21</v>
      </c>
      <c r="Q10" s="6">
        <v>3400</v>
      </c>
      <c r="R10" s="12" t="s">
        <v>29</v>
      </c>
      <c r="S10" s="6">
        <f t="shared" ref="S10:S13" si="1">P10*Q10</f>
        <v>71400</v>
      </c>
      <c r="T10" s="6" t="s">
        <v>45</v>
      </c>
      <c r="U10" s="6" t="s">
        <v>46</v>
      </c>
      <c r="V10" s="6" t="s">
        <v>47</v>
      </c>
      <c r="W10" s="6"/>
    </row>
    <row r="11" s="1" customFormat="1" ht="43" customHeight="1" spans="1:23">
      <c r="A11" s="6"/>
      <c r="B11" s="6"/>
      <c r="C11" s="6" t="s">
        <v>48</v>
      </c>
      <c r="D11" s="6">
        <v>2</v>
      </c>
      <c r="E11" s="6">
        <v>2</v>
      </c>
      <c r="F11" s="6">
        <v>2</v>
      </c>
      <c r="G11" s="6">
        <v>2</v>
      </c>
      <c r="H11" s="6">
        <v>2</v>
      </c>
      <c r="I11" s="6"/>
      <c r="J11" s="6"/>
      <c r="K11" s="6"/>
      <c r="L11" s="6"/>
      <c r="M11" s="6"/>
      <c r="N11" s="6">
        <v>2</v>
      </c>
      <c r="O11" s="6">
        <v>2</v>
      </c>
      <c r="P11" s="6">
        <f t="shared" si="0"/>
        <v>14</v>
      </c>
      <c r="Q11" s="6">
        <v>3100</v>
      </c>
      <c r="R11" s="12" t="s">
        <v>29</v>
      </c>
      <c r="S11" s="6">
        <f t="shared" si="1"/>
        <v>43400</v>
      </c>
      <c r="T11" s="6" t="s">
        <v>49</v>
      </c>
      <c r="U11" s="6" t="s">
        <v>50</v>
      </c>
      <c r="V11" s="6" t="s">
        <v>47</v>
      </c>
      <c r="W11" s="6"/>
    </row>
    <row r="12" s="1" customFormat="1" ht="36" spans="1:23">
      <c r="A12" s="6"/>
      <c r="B12" s="6"/>
      <c r="C12" s="6" t="s">
        <v>37</v>
      </c>
      <c r="D12" s="6">
        <v>12</v>
      </c>
      <c r="E12" s="6">
        <v>12</v>
      </c>
      <c r="F12" s="6">
        <v>12</v>
      </c>
      <c r="G12" s="6">
        <v>12</v>
      </c>
      <c r="H12" s="6">
        <v>12</v>
      </c>
      <c r="I12" s="6">
        <v>4</v>
      </c>
      <c r="J12" s="6">
        <v>5</v>
      </c>
      <c r="K12" s="6">
        <v>5</v>
      </c>
      <c r="L12" s="6">
        <v>5</v>
      </c>
      <c r="M12" s="6">
        <v>5</v>
      </c>
      <c r="N12" s="6">
        <v>12</v>
      </c>
      <c r="O12" s="6">
        <v>12</v>
      </c>
      <c r="P12" s="6">
        <f t="shared" si="0"/>
        <v>108</v>
      </c>
      <c r="Q12" s="6">
        <v>2200</v>
      </c>
      <c r="R12" s="12" t="s">
        <v>29</v>
      </c>
      <c r="S12" s="6">
        <f t="shared" si="1"/>
        <v>237600</v>
      </c>
      <c r="T12" s="6" t="s">
        <v>51</v>
      </c>
      <c r="U12" s="6" t="s">
        <v>52</v>
      </c>
      <c r="V12" s="6" t="s">
        <v>36</v>
      </c>
      <c r="W12" s="6"/>
    </row>
    <row r="13" s="1" customFormat="1" ht="36" spans="1:23">
      <c r="A13" s="6"/>
      <c r="B13" s="6"/>
      <c r="C13" s="6" t="s">
        <v>53</v>
      </c>
      <c r="D13" s="6">
        <v>2</v>
      </c>
      <c r="E13" s="6">
        <v>2</v>
      </c>
      <c r="F13" s="6">
        <v>2</v>
      </c>
      <c r="G13" s="6">
        <v>2</v>
      </c>
      <c r="H13" s="6">
        <v>2</v>
      </c>
      <c r="I13" s="6">
        <v>2</v>
      </c>
      <c r="J13" s="6">
        <v>2</v>
      </c>
      <c r="K13" s="6">
        <v>2</v>
      </c>
      <c r="L13" s="6">
        <v>2</v>
      </c>
      <c r="M13" s="6">
        <v>2</v>
      </c>
      <c r="N13" s="6">
        <v>2</v>
      </c>
      <c r="O13" s="6">
        <v>2</v>
      </c>
      <c r="P13" s="6">
        <f t="shared" si="0"/>
        <v>24</v>
      </c>
      <c r="Q13" s="6">
        <v>2200</v>
      </c>
      <c r="R13" s="12" t="s">
        <v>29</v>
      </c>
      <c r="S13" s="6">
        <f t="shared" si="1"/>
        <v>52800</v>
      </c>
      <c r="T13" s="6" t="s">
        <v>54</v>
      </c>
      <c r="U13" s="6" t="s">
        <v>52</v>
      </c>
      <c r="V13" s="6" t="s">
        <v>36</v>
      </c>
      <c r="W13" s="6"/>
    </row>
    <row r="14" s="1" customFormat="1" ht="67" customHeight="1" spans="1:23">
      <c r="A14" s="6"/>
      <c r="B14" s="6"/>
      <c r="C14" s="6" t="s">
        <v>55</v>
      </c>
      <c r="D14" s="6">
        <v>150</v>
      </c>
      <c r="E14" s="6">
        <v>150</v>
      </c>
      <c r="F14" s="6">
        <v>150</v>
      </c>
      <c r="G14" s="6">
        <v>120</v>
      </c>
      <c r="H14" s="6">
        <v>120</v>
      </c>
      <c r="I14" s="6"/>
      <c r="J14" s="6">
        <v>30</v>
      </c>
      <c r="K14" s="6">
        <v>30</v>
      </c>
      <c r="L14" s="6">
        <v>30</v>
      </c>
      <c r="M14" s="6">
        <v>120</v>
      </c>
      <c r="N14" s="6">
        <v>150</v>
      </c>
      <c r="O14" s="6">
        <v>150</v>
      </c>
      <c r="P14" s="6">
        <f t="shared" si="0"/>
        <v>1200</v>
      </c>
      <c r="Q14" s="6" t="s">
        <v>29</v>
      </c>
      <c r="R14" s="6">
        <v>180</v>
      </c>
      <c r="S14" s="6">
        <f>P14*R14</f>
        <v>216000</v>
      </c>
      <c r="T14" s="6" t="s">
        <v>56</v>
      </c>
      <c r="U14" s="6" t="s">
        <v>52</v>
      </c>
      <c r="V14" s="6" t="s">
        <v>36</v>
      </c>
      <c r="W14" s="6" t="s">
        <v>57</v>
      </c>
    </row>
    <row r="15" s="1" customFormat="1" ht="25" customHeight="1" spans="1:23">
      <c r="A15" s="6"/>
      <c r="B15" s="6"/>
      <c r="C15" s="8" t="s">
        <v>42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3"/>
      <c r="S15" s="6">
        <f>S10+S11+S12+S13+S14</f>
        <v>621200</v>
      </c>
      <c r="T15" s="12" t="s">
        <v>29</v>
      </c>
      <c r="U15" s="12" t="s">
        <v>29</v>
      </c>
      <c r="V15" s="12" t="s">
        <v>29</v>
      </c>
      <c r="W15" s="6"/>
    </row>
    <row r="16" s="1" customFormat="1" ht="48" spans="1:23">
      <c r="A16" s="6">
        <v>3</v>
      </c>
      <c r="B16" s="6" t="s">
        <v>58</v>
      </c>
      <c r="C16" s="6" t="s">
        <v>44</v>
      </c>
      <c r="D16" s="6">
        <v>1</v>
      </c>
      <c r="E16" s="6">
        <v>1</v>
      </c>
      <c r="F16" s="6">
        <v>1</v>
      </c>
      <c r="G16" s="6">
        <v>1</v>
      </c>
      <c r="H16" s="6">
        <v>1</v>
      </c>
      <c r="I16" s="6"/>
      <c r="J16" s="6"/>
      <c r="K16" s="6"/>
      <c r="L16" s="6"/>
      <c r="M16" s="6"/>
      <c r="N16" s="6">
        <v>1</v>
      </c>
      <c r="O16" s="6">
        <v>1</v>
      </c>
      <c r="P16" s="6">
        <f t="shared" ref="P16:P19" si="2">SUM(D16:O16)</f>
        <v>7</v>
      </c>
      <c r="Q16" s="6">
        <v>3400</v>
      </c>
      <c r="R16" s="12" t="s">
        <v>29</v>
      </c>
      <c r="S16" s="6">
        <f t="shared" ref="S16:S18" si="3">P16*Q16</f>
        <v>23800</v>
      </c>
      <c r="T16" s="6" t="s">
        <v>45</v>
      </c>
      <c r="U16" s="6" t="s">
        <v>46</v>
      </c>
      <c r="V16" s="6" t="s">
        <v>59</v>
      </c>
      <c r="W16" s="6"/>
    </row>
    <row r="17" s="1" customFormat="1" ht="36" spans="1:23">
      <c r="A17" s="6"/>
      <c r="B17" s="6"/>
      <c r="C17" s="6" t="s">
        <v>60</v>
      </c>
      <c r="D17" s="6">
        <v>1</v>
      </c>
      <c r="E17" s="6">
        <v>1</v>
      </c>
      <c r="F17" s="6">
        <v>1</v>
      </c>
      <c r="G17" s="6">
        <v>1</v>
      </c>
      <c r="H17" s="6">
        <v>1</v>
      </c>
      <c r="I17" s="6"/>
      <c r="J17" s="6"/>
      <c r="K17" s="6"/>
      <c r="L17" s="6"/>
      <c r="M17" s="6"/>
      <c r="N17" s="6">
        <v>1</v>
      </c>
      <c r="O17" s="6">
        <v>1</v>
      </c>
      <c r="P17" s="6">
        <f t="shared" si="2"/>
        <v>7</v>
      </c>
      <c r="Q17" s="6">
        <v>2200</v>
      </c>
      <c r="R17" s="12" t="s">
        <v>29</v>
      </c>
      <c r="S17" s="6">
        <f t="shared" si="3"/>
        <v>15400</v>
      </c>
      <c r="T17" s="6" t="s">
        <v>61</v>
      </c>
      <c r="U17" s="6" t="s">
        <v>52</v>
      </c>
      <c r="V17" s="6" t="s">
        <v>36</v>
      </c>
      <c r="W17" s="6"/>
    </row>
    <row r="18" s="1" customFormat="1" ht="36" spans="1:23">
      <c r="A18" s="6"/>
      <c r="B18" s="6"/>
      <c r="C18" s="6" t="s">
        <v>53</v>
      </c>
      <c r="D18" s="6">
        <v>1</v>
      </c>
      <c r="E18" s="6">
        <v>1</v>
      </c>
      <c r="F18" s="6">
        <v>1</v>
      </c>
      <c r="G18" s="6">
        <v>1</v>
      </c>
      <c r="H18" s="6">
        <v>1</v>
      </c>
      <c r="I18" s="6">
        <v>1</v>
      </c>
      <c r="J18" s="6">
        <v>1</v>
      </c>
      <c r="K18" s="6">
        <v>1</v>
      </c>
      <c r="L18" s="6">
        <v>1</v>
      </c>
      <c r="M18" s="6">
        <v>1</v>
      </c>
      <c r="N18" s="6">
        <v>1</v>
      </c>
      <c r="O18" s="6">
        <v>1</v>
      </c>
      <c r="P18" s="6">
        <f t="shared" si="2"/>
        <v>12</v>
      </c>
      <c r="Q18" s="6">
        <v>2200</v>
      </c>
      <c r="R18" s="12" t="s">
        <v>29</v>
      </c>
      <c r="S18" s="6">
        <f t="shared" si="3"/>
        <v>26400</v>
      </c>
      <c r="T18" s="6" t="s">
        <v>62</v>
      </c>
      <c r="U18" s="6" t="s">
        <v>52</v>
      </c>
      <c r="V18" s="6" t="s">
        <v>36</v>
      </c>
      <c r="W18" s="6"/>
    </row>
    <row r="19" s="1" customFormat="1" ht="60" spans="1:23">
      <c r="A19" s="6"/>
      <c r="B19" s="6"/>
      <c r="C19" s="6" t="s">
        <v>55</v>
      </c>
      <c r="D19" s="6">
        <v>90</v>
      </c>
      <c r="E19" s="6">
        <v>90</v>
      </c>
      <c r="F19" s="6">
        <v>90</v>
      </c>
      <c r="G19" s="6">
        <v>90</v>
      </c>
      <c r="H19" s="6">
        <v>90</v>
      </c>
      <c r="I19" s="6"/>
      <c r="J19" s="6"/>
      <c r="K19" s="6"/>
      <c r="L19" s="6"/>
      <c r="M19" s="6">
        <v>60</v>
      </c>
      <c r="N19" s="6">
        <v>90</v>
      </c>
      <c r="O19" s="6">
        <v>90</v>
      </c>
      <c r="P19" s="6">
        <f t="shared" si="2"/>
        <v>690</v>
      </c>
      <c r="Q19" s="14" t="s">
        <v>29</v>
      </c>
      <c r="R19" s="6">
        <v>180</v>
      </c>
      <c r="S19" s="6">
        <f>P19*R19</f>
        <v>124200</v>
      </c>
      <c r="T19" s="6" t="s">
        <v>56</v>
      </c>
      <c r="U19" s="6" t="s">
        <v>52</v>
      </c>
      <c r="V19" s="6" t="s">
        <v>36</v>
      </c>
      <c r="W19" s="6" t="s">
        <v>57</v>
      </c>
    </row>
    <row r="20" s="1" customFormat="1" ht="26" customHeight="1" spans="1:23">
      <c r="A20" s="6"/>
      <c r="B20" s="6"/>
      <c r="C20" s="8" t="s">
        <v>42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3"/>
      <c r="S20" s="6">
        <f>SUM(S16:S19)</f>
        <v>189800</v>
      </c>
      <c r="T20" s="12" t="s">
        <v>29</v>
      </c>
      <c r="U20" s="12" t="s">
        <v>29</v>
      </c>
      <c r="V20" s="12" t="s">
        <v>29</v>
      </c>
      <c r="W20" s="6"/>
    </row>
    <row r="21" s="1" customFormat="1" ht="26" customHeight="1" spans="1:23">
      <c r="A21" s="6" t="s">
        <v>63</v>
      </c>
      <c r="B21" s="8" t="s">
        <v>64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3"/>
      <c r="S21" s="6">
        <f>S20+S15+S9</f>
        <v>1048600</v>
      </c>
      <c r="T21" s="12" t="s">
        <v>29</v>
      </c>
      <c r="U21" s="12" t="s">
        <v>29</v>
      </c>
      <c r="V21" s="12" t="s">
        <v>29</v>
      </c>
      <c r="W21" s="6" t="s">
        <v>63</v>
      </c>
    </row>
    <row r="22" spans="1:2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 t="s">
        <v>65</v>
      </c>
      <c r="T22" s="10"/>
      <c r="U22" s="10"/>
      <c r="V22" s="10"/>
      <c r="W22" s="10"/>
    </row>
  </sheetData>
  <mergeCells count="25">
    <mergeCell ref="A1:W1"/>
    <mergeCell ref="D2:O2"/>
    <mergeCell ref="D3:J3"/>
    <mergeCell ref="K3:O3"/>
    <mergeCell ref="C9:R9"/>
    <mergeCell ref="C15:R15"/>
    <mergeCell ref="C20:R20"/>
    <mergeCell ref="B21:R21"/>
    <mergeCell ref="A2:A4"/>
    <mergeCell ref="A5:A9"/>
    <mergeCell ref="A10:A15"/>
    <mergeCell ref="A16:A20"/>
    <mergeCell ref="B2:B4"/>
    <mergeCell ref="B5:B9"/>
    <mergeCell ref="B10:B15"/>
    <mergeCell ref="B16:B20"/>
    <mergeCell ref="C2:C4"/>
    <mergeCell ref="P2:P4"/>
    <mergeCell ref="Q2:Q4"/>
    <mergeCell ref="R2:R4"/>
    <mergeCell ref="S2:S4"/>
    <mergeCell ref="T2:T4"/>
    <mergeCell ref="U2:U4"/>
    <mergeCell ref="V2:V4"/>
    <mergeCell ref="W2:W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联想小新</cp:lastModifiedBy>
  <dcterms:created xsi:type="dcterms:W3CDTF">2023-05-12T11:15:00Z</dcterms:created>
  <dcterms:modified xsi:type="dcterms:W3CDTF">2025-05-12T05:44:39Z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E0B94D9CD4254EE2B315C7EA778E939D_12</vt:lpwstr>
  </property>
</Properties>
</file>