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827"/>
  <workbookPr/>
  <mc:AlternateContent xmlns:mc="http://schemas.openxmlformats.org/markup-compatibility/2006">
    <mc:Choice Requires="x15">
      <x15ac:absPath xmlns:x15ac="http://schemas.microsoft.com/office/spreadsheetml/2010/11/ac" url="E:\工作\张晓东\固化清单\"/>
    </mc:Choice>
  </mc:AlternateContent>
  <xr:revisionPtr revIDLastSave="0" documentId="13_ncr:1_{0F323FB0-45DB-44E3-BF3A-0CE3451E17B6}" xr6:coauthVersionLast="47" xr6:coauthVersionMax="47" xr10:uidLastSave="{00000000-0000-0000-0000-000000000000}"/>
  <bookViews>
    <workbookView xWindow="-108" yWindow="-108" windowWidth="23256" windowHeight="12456" activeTab="2" xr2:uid="{00000000-000D-0000-FFFF-FFFF00000000}"/>
  </bookViews>
  <sheets>
    <sheet name="封面" sheetId="9" r:id="rId1"/>
    <sheet name="说明" sheetId="8" r:id="rId2"/>
    <sheet name="100章" sheetId="5" r:id="rId3"/>
    <sheet name="200章" sheetId="16" r:id="rId4"/>
    <sheet name="300章" sheetId="17" r:id="rId5"/>
    <sheet name="600章 " sheetId="21" r:id="rId6"/>
    <sheet name="汇总表" sheetId="7" r:id="rId7"/>
    <sheet name="【5.5】表" sheetId="20" r:id="rId8"/>
  </sheets>
  <definedNames>
    <definedName name="_xlnm.Print_Area" localSheetId="2">'100章'!$A$1:$F$31</definedName>
    <definedName name="_xlnm.Print_Area" localSheetId="3">'200章'!$A$1:$F$32</definedName>
    <definedName name="_xlnm.Print_Area" localSheetId="4">'300章'!$A$1:$F$32</definedName>
    <definedName name="_xlnm.Print_Area" localSheetId="5">'600章 '!$A$1:$F$29</definedName>
    <definedName name="_xlnm.Print_Area" localSheetId="6">汇总表!$A$1:$D$14</definedName>
    <definedName name="_xlnm.Print_Area" localSheetId="1">说明!$A$1:$A$35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9" i="21" l="1"/>
  <c r="F10" i="21"/>
  <c r="F11" i="21"/>
  <c r="F8" i="21"/>
  <c r="F8" i="17"/>
  <c r="F32" i="17" s="1"/>
  <c r="D7" i="7" s="1"/>
  <c r="F8" i="16"/>
  <c r="F32" i="16" s="1"/>
  <c r="D6" i="7" s="1"/>
  <c r="F10" i="5"/>
  <c r="F11" i="5"/>
  <c r="F12" i="5"/>
  <c r="F13" i="5"/>
  <c r="F14" i="5"/>
  <c r="F15" i="5"/>
  <c r="F16" i="5"/>
  <c r="F17" i="5"/>
  <c r="F29" i="21" l="1"/>
  <c r="D8" i="7" s="1"/>
  <c r="A3" i="7"/>
  <c r="F28" i="21"/>
  <c r="F27" i="21"/>
  <c r="F26" i="21"/>
  <c r="F25" i="21"/>
  <c r="F24" i="21"/>
  <c r="F23" i="21"/>
  <c r="F22" i="21"/>
  <c r="A3" i="21"/>
  <c r="F31" i="17"/>
  <c r="F30" i="17"/>
  <c r="F29" i="17"/>
  <c r="F28" i="17"/>
  <c r="F27" i="17"/>
  <c r="F26" i="17"/>
  <c r="F25" i="17"/>
  <c r="A3" i="17"/>
  <c r="F31" i="16"/>
  <c r="A3" i="16"/>
  <c r="F30" i="5"/>
  <c r="F29" i="5"/>
  <c r="F28" i="5"/>
  <c r="F27" i="5"/>
  <c r="F26" i="5"/>
  <c r="F25" i="5"/>
  <c r="F24" i="5"/>
  <c r="F23" i="5"/>
  <c r="F22" i="5"/>
  <c r="F21" i="5"/>
  <c r="F20" i="5"/>
  <c r="F19" i="5"/>
  <c r="E8" i="5" l="1"/>
  <c r="E9" i="5" l="1"/>
  <c r="F9" i="5" s="1"/>
  <c r="F8" i="5"/>
  <c r="F31" i="5" l="1"/>
  <c r="D5" i="7" s="1"/>
  <c r="D9" i="7" s="1"/>
  <c r="D11" i="7" s="1"/>
  <c r="D14" i="7" l="1"/>
</calcChain>
</file>

<file path=xl/sharedStrings.xml><?xml version="1.0" encoding="utf-8"?>
<sst xmlns="http://schemas.openxmlformats.org/spreadsheetml/2006/main" count="202" uniqueCount="153">
  <si>
    <t xml:space="preserve">招标编号： </t>
  </si>
  <si>
    <t>中  华  人  民  共  和  国</t>
  </si>
  <si>
    <t>内   蒙   古   自   治   区</t>
  </si>
  <si>
    <t xml:space="preserve">C020桂畔至白家渠K0+000—K10+676段公路养护工程 </t>
  </si>
  <si>
    <t>施工招标</t>
  </si>
  <si>
    <t>已标价工程量清单</t>
  </si>
  <si>
    <t xml:space="preserve">投标人：(全称、盖章)  </t>
  </si>
  <si>
    <r>
      <rPr>
        <b/>
        <sz val="18"/>
        <rFont val="华文新魏"/>
        <family val="3"/>
        <charset val="134"/>
      </rPr>
      <t xml:space="preserve">    二</t>
    </r>
    <r>
      <rPr>
        <b/>
        <sz val="18"/>
        <rFont val="宋体"/>
        <family val="3"/>
        <charset val="134"/>
      </rPr>
      <t>〇</t>
    </r>
    <r>
      <rPr>
        <b/>
        <sz val="18"/>
        <rFont val="华文新魏"/>
        <family val="3"/>
        <charset val="134"/>
      </rPr>
      <t>XX年X月</t>
    </r>
  </si>
  <si>
    <t>1.工程量清单说明</t>
  </si>
  <si>
    <r>
      <rPr>
        <sz val="11"/>
        <rFont val="宋体"/>
        <family val="3"/>
        <charset val="134"/>
      </rPr>
      <t xml:space="preserve">    1.1 </t>
    </r>
    <r>
      <rPr>
        <sz val="11"/>
        <rFont val="宋体"/>
        <family val="3"/>
        <charset val="134"/>
      </rPr>
      <t>本工程量清单是根据招标文件中包括的有合同约束力的工程量清单计量规则、</t>
    </r>
    <r>
      <rPr>
        <sz val="11"/>
        <rFont val="宋体"/>
        <family val="3"/>
        <charset val="134"/>
      </rPr>
      <t xml:space="preserve"> </t>
    </r>
    <r>
      <rPr>
        <sz val="11"/>
        <rFont val="宋体"/>
        <family val="3"/>
        <charset val="134"/>
      </rPr>
      <t>图纸以及有关工程量清单的国家标准、行业标准、合同条款中约定的其他规则编制。约定计量规则中没有的子目，其工程量按照有合同约束力的图纸所标示尺寸的理论净量计算。计量采用中华人民共和国法定计量单位。</t>
    </r>
  </si>
  <si>
    <r>
      <rPr>
        <sz val="11"/>
        <rFont val="宋体"/>
        <family val="3"/>
        <charset val="134"/>
      </rPr>
      <t xml:space="preserve">    </t>
    </r>
    <r>
      <rPr>
        <sz val="11"/>
        <rFont val="宋体"/>
        <family val="3"/>
        <charset val="134"/>
      </rPr>
      <t xml:space="preserve">1.2 </t>
    </r>
    <r>
      <rPr>
        <sz val="11"/>
        <rFont val="宋体"/>
        <family val="3"/>
        <charset val="134"/>
      </rPr>
      <t>本工程量清单应与招标文件中的投标人须知、通用合同条款、专用合同条款、</t>
    </r>
    <r>
      <rPr>
        <sz val="11"/>
        <rFont val="宋体"/>
        <family val="3"/>
        <charset val="134"/>
      </rPr>
      <t xml:space="preserve"> </t>
    </r>
    <r>
      <rPr>
        <sz val="11"/>
        <rFont val="宋体"/>
        <family val="3"/>
        <charset val="134"/>
      </rPr>
      <t>工程量清单计量规则、</t>
    </r>
    <r>
      <rPr>
        <sz val="11"/>
        <rFont val="宋体"/>
        <family val="3"/>
        <charset val="134"/>
      </rPr>
      <t xml:space="preserve"> </t>
    </r>
    <r>
      <rPr>
        <sz val="11"/>
        <rFont val="宋体"/>
        <family val="3"/>
        <charset val="134"/>
      </rPr>
      <t>技术规范及图纸等一起阅读和理解。</t>
    </r>
  </si>
  <si>
    <t xml:space="preserve">    1.3 本工程量清单中所列工程数量是估算的或设计的预计数量，仅作为投标报价的共同基础，不能作为最终结算与支付的依据。实际支付应按实际完成的工程量，由承包人按工程量清单计量规则规定的计量方法，以监理人认可的尺寸、断面计量，按本工程量清单的单价和总额价计算支付金额；或根据具体情况，按合同条款第 15.4款的规定， 按监理人确定的单价或总额价计算支付额。</t>
  </si>
  <si>
    <r>
      <rPr>
        <sz val="11"/>
        <rFont val="宋体"/>
        <family val="3"/>
        <charset val="134"/>
      </rPr>
      <t xml:space="preserve">    </t>
    </r>
    <r>
      <rPr>
        <sz val="11"/>
        <rFont val="宋体"/>
        <family val="3"/>
        <charset val="134"/>
      </rPr>
      <t xml:space="preserve">1.4 </t>
    </r>
    <r>
      <rPr>
        <sz val="11"/>
        <rFont val="宋体"/>
        <family val="3"/>
        <charset val="134"/>
      </rPr>
      <t>工程量清单各章是按第八章“工程量清单计量规则”、</t>
    </r>
    <r>
      <rPr>
        <sz val="11"/>
        <rFont val="宋体"/>
        <family val="3"/>
        <charset val="134"/>
      </rPr>
      <t xml:space="preserve"> </t>
    </r>
    <r>
      <rPr>
        <sz val="11"/>
        <rFont val="宋体"/>
        <family val="3"/>
        <charset val="134"/>
      </rPr>
      <t>第七章“技术规范”的相应章次编号的，因此，工程量清单中各章的工程子目的范围与计量等应与“工程量清单计量规则”</t>
    </r>
    <r>
      <rPr>
        <sz val="11"/>
        <rFont val="宋体"/>
        <family val="3"/>
        <charset val="134"/>
      </rPr>
      <t xml:space="preserve"> </t>
    </r>
    <r>
      <rPr>
        <sz val="11"/>
        <rFont val="宋体"/>
        <family val="3"/>
        <charset val="134"/>
      </rPr>
      <t>“技术规范”相应章节的范围、计量与支付条款结合起来理解或解释。</t>
    </r>
  </si>
  <si>
    <r>
      <rPr>
        <sz val="11"/>
        <rFont val="宋体"/>
        <family val="3"/>
        <charset val="134"/>
      </rPr>
      <t xml:space="preserve">    </t>
    </r>
    <r>
      <rPr>
        <sz val="11"/>
        <rFont val="宋体"/>
        <family val="3"/>
        <charset val="134"/>
      </rPr>
      <t xml:space="preserve">1.5 </t>
    </r>
    <r>
      <rPr>
        <sz val="11"/>
        <rFont val="宋体"/>
        <family val="3"/>
        <charset val="134"/>
      </rPr>
      <t>对作业和材料的一般说明或规定，未重复写入工程量清单内，在给工程量清单各子目标价前，应参阅第七章“技术规范”的有关内容。</t>
    </r>
  </si>
  <si>
    <t xml:space="preserve">    1.6 工程量清单中所列工程量的变动，丝毫不会降低或影响合同条款的效力，也不免除承包人按规定的标准进行施工和修复缺陷的责任。</t>
  </si>
  <si>
    <t xml:space="preserve">    1.7 图纸中所列的工程数量表及数量汇总表仅是提供资料，不是工程量清单的外延。当图纸与工程量清单所列数量不一致时，以工程量清单所列数量作为报价的依据。</t>
  </si>
  <si>
    <t>2.投标报价说明</t>
  </si>
  <si>
    <t xml:space="preserve">    2.1 工程量清单中的每一子目须填入单价或价格，且只允许有一个报价。</t>
  </si>
  <si>
    <t xml:space="preserve">    2.2 除非合同另有规定，工程量清单中有标价的单价和总额价均已包括了为实施和完成合同工程所需的劳务、材料、机械、质检（自检）、安装、缺陷修复、管理、保险、税费、利润等费用，以及合同明示或暗示的所有责任、义务和一般风险。</t>
  </si>
  <si>
    <t xml:space="preserve">    2.3 工程量清单中投标人没有填入单价或价格的子目，其费用视为已分摊在工程量清单中其他相关子目的单价或价格之中。 承包人必须按监理人指令完成工程量清单中未填入单价或价格的子目，但不能得到结算与支付。</t>
  </si>
  <si>
    <t xml:space="preserve">    2.4 符合合同条款规定的全部费用应认为已被计入有标价的工程量清单所列各子目之中，未列子目不予计量的工作，其费用应视为已分摊在本合同工程的有关子目的单价或总额价之中。</t>
  </si>
  <si>
    <t xml:space="preserve">    2.5 承包人用于本合同工程的各类装备的提供、运输、维护、拆卸、拼装等支付的费用，已包括在工程量清单的单价与总额价之中。</t>
  </si>
  <si>
    <t xml:space="preserve">    2.6 工程量清单中各项金额均以人民币（元） 结算。</t>
  </si>
  <si>
    <t xml:space="preserve">    2.7 暂估价的数量及拟用子目的说明：详见清单。</t>
  </si>
  <si>
    <t>3.计日工说明：无。</t>
  </si>
  <si>
    <t>4.其他说明</t>
  </si>
  <si>
    <t xml:space="preserve">    4.1 工程一切险的投保金额为工程量清单第100章(不含工程一切险及第三者责任险的保险费)至第700章的合计金额，保险费率为3‰；第三者责任险的最低投保金额：100万元，事故不限次数（不计免赔额），保险费率：4‰。工程量清单第100章内列有上述保险费的支付细目，投标人根据上述保险费率计算出保险费，填入工程量清单。除上述工程一切险及第三者责任险以外，所投其他保险的保险费均由承包人承担并支付，不在报价中单列。</t>
  </si>
  <si>
    <t xml:space="preserve">    4.2 竣工文件编制费用在满足合同条款规定的竣工文件质量的前提下，由投标人自行报价。</t>
  </si>
  <si>
    <r>
      <rPr>
        <sz val="11"/>
        <rFont val="宋体"/>
        <family val="3"/>
        <charset val="134"/>
      </rPr>
      <t xml:space="preserve">    4.3 为确保将安全施工措施落到实处，招标人按应根据《公路水运工程安全生产监督管理办法》（[2017]第25号）以及《关于印发&lt;企业安全生产费用提取和使用管理办法&gt;的通知》（财资〔2022〕136号）的规定要求设置安全生产费，</t>
    </r>
    <r>
      <rPr>
        <b/>
        <sz val="11"/>
        <rFont val="宋体"/>
        <family val="3"/>
        <charset val="134"/>
      </rPr>
      <t>安全生产费为最高投标限价的1.5%。</t>
    </r>
    <r>
      <rPr>
        <sz val="11"/>
        <rFont val="宋体"/>
        <family val="3"/>
        <charset val="134"/>
      </rPr>
      <t>该项费用必须用于施工安全防护用具及设施的采购和更新、安全施工措施的落实、安全生产条件的改善、加强安全生产的管理，不得挪作他用，投标人必须严格遵照规定执行，实现“零死亡、零事故”的安全生产目标；安全生产费用的支付按合同条款第9.2.5项的规定执行，若发包人在施工过程中有转发或下发的有关文件的,则从其规定。</t>
    </r>
  </si>
  <si>
    <t xml:space="preserve">    4.4 在发出中标通知书之前，招人有权对拟中标人投标文件中的明显不平衡的报价子目单价，在投标总报价不变的前提下，协商调整至双方认可合理范围。</t>
  </si>
  <si>
    <t xml:space="preserve">    4.5 如因中标人原因修改了招标人提供的工程量清单中任何一项支付子目的工程数量，导致引起清单计算总额价与合同总额价的差异，则在该清单支付子目合价不变的前提下，调整相应的单价，由此造成的损失由中标人承担。</t>
  </si>
  <si>
    <t xml:space="preserve">    4.6 鉴于已实施营改增，投标人在报价时充分考虑增值税率调整的政策调整影响。</t>
  </si>
  <si>
    <t xml:space="preserve">    4.7 工程量清单中的任何遗漏，不应免除承包人根据图纸规定完成单项工程的义务。</t>
  </si>
  <si>
    <t xml:space="preserve">    4.8 由于投标人在投标期间自身原因造成工程量清单中任何错误和遗漏，均不予以纠正。</t>
  </si>
  <si>
    <t xml:space="preserve">    4.9 投标人需提供【5.5】工程量清单单价分析表（格式要求见【5.5】表或造价软件内置【5.5】报表），单价分析表中的综合单价等信息必须与投标人工程量清单一致。如不满足本项规定的，其投标文件作否决处理。</t>
  </si>
  <si>
    <t xml:space="preserve">    4.10 凡是本项目与其他在建工程有相互交叉干扰、同步施工（如路基、路面、涵洞工程等），承包人应充分考虑到窝工、返工增加的费用，做好与其它施工单位的协调、配合工作，并提供方便，无条件接受业主的指挥，承包人应将其采取上述措施而可能发生的全部费用计入响应报价中，招标人将不另行支付。凡是本项目与已建铁路、公路、航道、堤防、通讯线缆、供水、输油、输气管道、居民住宅区等有交叉、干扰的地段，承包人应在不干扰铁路、公路正常运营以及注意保护地下管线、不干扰附近居民正常生活的前提下合理安排施工组织计划，采取有效措施保证施工安全，在现场设置施工和安全标志，并在必要时疏导现有交通流，如因承包人采取的措施不力，影响铁路、公路、水路、通讯缆线、供水、输油、输气管道等正常安全运营、居民的正常生活、其它工程的正常施工而给其它部门或个人造成的一切损失，或由上述原因造成本工程工期的拖延或施工费用的增加，均由承包人自行负责，招标人不负任何责任。</t>
  </si>
  <si>
    <t xml:space="preserve">   4.11 承包人应对技术难度大、施工难度高的关键工程项目编制专项施工方案和保质量、保安全等技术措施，经由承包人内审后，再需经过相关主管部门及技术专家的技术论证、方案评审后方可实施。承包人所采取的所有措施以及因此增加的费用（含技术论证专题费、聘请专家的会务费等）应认为已包括在投标价之中，发包人不另行支付。 </t>
  </si>
  <si>
    <t xml:space="preserve">   4.12 承包人在整个施工期间（包括缺陷责任期）对其为本工程工作的雇员投保人身意外伤害险，单人保险额不得低于100万元。</t>
  </si>
  <si>
    <t xml:space="preserve">   4.13 安全生产费、保险费、暂估价（如有）、暂列金额（如有）不满足招标文件规定的， 其投标文件作否决处理。</t>
  </si>
  <si>
    <t xml:space="preserve">   4.14 本项目涉及预制场、沥青和混凝土拌合站（如有）等辅助工程设施费均由承包人摊入各工程细目的单价或总额价中，发包人不单独支付。</t>
  </si>
  <si>
    <t xml:space="preserve">   4.15 工程量清单中所列工程量均已包括了为实施和完成设计图纸工程所需的一切费用（如支架搭设、高空作业及拆除等措施费），所有施工措施费由投标人在其它相关子目的单价或总额价中予以考虑，发包人不再单独支付。</t>
  </si>
  <si>
    <t>5.1 工程量清单表</t>
  </si>
  <si>
    <t>工程量清单</t>
  </si>
  <si>
    <t xml:space="preserve">合同段:C020桂畔至白家渠K0+000—K10+676段公路养护工程  </t>
  </si>
  <si>
    <t>货币单位: 人民币 元</t>
  </si>
  <si>
    <t>清单 第100章  总则</t>
  </si>
  <si>
    <t>细目号</t>
  </si>
  <si>
    <t>细  目  名  称</t>
  </si>
  <si>
    <t>单位</t>
  </si>
  <si>
    <t>数量</t>
  </si>
  <si>
    <t>单价</t>
  </si>
  <si>
    <t>合价</t>
  </si>
  <si>
    <t>101</t>
  </si>
  <si>
    <t>通则</t>
  </si>
  <si>
    <t>101-1</t>
  </si>
  <si>
    <t>保险费</t>
  </si>
  <si>
    <t>-a</t>
  </si>
  <si>
    <t>按合同条款规定，提供建筑工程一切险</t>
  </si>
  <si>
    <t>总额</t>
  </si>
  <si>
    <t>1</t>
  </si>
  <si>
    <t>-b</t>
  </si>
  <si>
    <t>按合同条款规定，提供第三者责任险</t>
  </si>
  <si>
    <t>102</t>
  </si>
  <si>
    <t>工程管理</t>
  </si>
  <si>
    <t>102-1</t>
  </si>
  <si>
    <t>竣工文件</t>
  </si>
  <si>
    <t>102-2</t>
  </si>
  <si>
    <t>施工环保费</t>
  </si>
  <si>
    <t>102-3</t>
  </si>
  <si>
    <t>安全生产费</t>
  </si>
  <si>
    <t>103</t>
  </si>
  <si>
    <t>临时工程与设施</t>
  </si>
  <si>
    <t>103-6</t>
  </si>
  <si>
    <t>临时交通设施</t>
  </si>
  <si>
    <t>104</t>
  </si>
  <si>
    <t>承包人驻地建设</t>
  </si>
  <si>
    <t>104-1</t>
  </si>
  <si>
    <t xml:space="preserve">清单  第 100 章合计   </t>
  </si>
  <si>
    <t>人民币</t>
  </si>
  <si>
    <t>清单 第200章  路基</t>
  </si>
  <si>
    <t>202</t>
  </si>
  <si>
    <t>场地清理</t>
  </si>
  <si>
    <t>202-2</t>
  </si>
  <si>
    <t>挖除旧路面</t>
  </si>
  <si>
    <t>水泥混凝土路面</t>
  </si>
  <si>
    <t>m3</t>
  </si>
  <si>
    <t xml:space="preserve">清单  第 200 章合计   </t>
  </si>
  <si>
    <t>清单 第300章  路面</t>
  </si>
  <si>
    <t>312</t>
  </si>
  <si>
    <t>水泥混凝土面板</t>
  </si>
  <si>
    <t>312-1</t>
  </si>
  <si>
    <t>C30水泥混凝土面板</t>
  </si>
  <si>
    <t>厚200mm</t>
  </si>
  <si>
    <t xml:space="preserve">清单  第 300 章合计   </t>
  </si>
  <si>
    <t>清单 第600章  安全设施及预埋管线</t>
  </si>
  <si>
    <t>602</t>
  </si>
  <si>
    <t>护栏</t>
  </si>
  <si>
    <t>602-3</t>
  </si>
  <si>
    <t>波形梁钢护栏</t>
  </si>
  <si>
    <t>Gr-B-2E</t>
  </si>
  <si>
    <t>m</t>
  </si>
  <si>
    <t>AT1-2</t>
  </si>
  <si>
    <t>-c</t>
  </si>
  <si>
    <t>AT2</t>
  </si>
  <si>
    <t>605-5</t>
  </si>
  <si>
    <t>护轮廓标</t>
  </si>
  <si>
    <t>个</t>
  </si>
  <si>
    <t xml:space="preserve">清单  第 600 章合计  </t>
  </si>
  <si>
    <t xml:space="preserve"> 人民币</t>
  </si>
  <si>
    <t>5.4 投标报价汇总表</t>
  </si>
  <si>
    <t>投标总价汇总表</t>
  </si>
  <si>
    <t>序  号</t>
  </si>
  <si>
    <t>章  次</t>
  </si>
  <si>
    <t>科  目  名  称</t>
  </si>
  <si>
    <t>金额(元)</t>
  </si>
  <si>
    <t>100</t>
  </si>
  <si>
    <t>600</t>
  </si>
  <si>
    <t>第100章至700章清单合计</t>
  </si>
  <si>
    <t>已包含在清单合计中的材料、工程设备、专业工程暂估价合计</t>
  </si>
  <si>
    <t>清单合计减去材料、工程设备、专业工程暂估价合计(即5-6)=7</t>
  </si>
  <si>
    <t>计日工合计</t>
  </si>
  <si>
    <t>暂列金额（不含计日工总额）</t>
  </si>
  <si>
    <t>投标价(5+8+9)=10</t>
  </si>
  <si>
    <t>5.5 工程量清单单价分析表</t>
  </si>
  <si>
    <t>工程量清单单价分析表</t>
  </si>
  <si>
    <t>建设项目名称: XXXX</t>
  </si>
  <si>
    <t>标 段: XXXX</t>
  </si>
  <si>
    <t>第 X 页</t>
  </si>
  <si>
    <t>共 X 页</t>
  </si>
  <si>
    <t>5-5 表</t>
  </si>
  <si>
    <t>序
号</t>
  </si>
  <si>
    <t>编
码</t>
  </si>
  <si>
    <t>子目
名称</t>
  </si>
  <si>
    <t>人 工 费</t>
  </si>
  <si>
    <t>材 料 费</t>
  </si>
  <si>
    <t>机
械
使
用
费</t>
  </si>
  <si>
    <t>其
他</t>
  </si>
  <si>
    <t>管
理
费</t>
  </si>
  <si>
    <t>税
费</t>
  </si>
  <si>
    <t>利
润</t>
  </si>
  <si>
    <t>综
合
单
价</t>
  </si>
  <si>
    <t>工
日</t>
  </si>
  <si>
    <t>单
价</t>
  </si>
  <si>
    <t>金
额</t>
  </si>
  <si>
    <t>主 材</t>
  </si>
  <si>
    <t>辅
材
费</t>
  </si>
  <si>
    <t>主材
耗量</t>
  </si>
  <si>
    <t>单
位</t>
  </si>
  <si>
    <t>主
材
费</t>
  </si>
  <si>
    <t>编制:</t>
  </si>
  <si>
    <t>复核:</t>
  </si>
  <si>
    <t xml:space="preserve">   4.17供应商首轮报价无需提供5.5工程量清单单价分析表，如供应商的中标价低于最高限价的85%，则与采购人签订合同时需提供5.5工程量清单单价分析表。</t>
    <phoneticPr fontId="5" type="noConversion"/>
  </si>
  <si>
    <t xml:space="preserve">   4.16 本工程量清单中所列工程数量是估算的或设计的预计数量，仅作为响应报价的共同基础，不能作为最终结算与支付的依据。承包人的报价将被视为完全理解了工程量清单和图纸中的全部项目、数量及内容。不因合同工程招标图纸范围内的工程内容与采购的工程量差异而调整合同总价。工程量差异包括：工程量清单与图纸工程数量表中数量的差异（包括漏项），以及图纸工程量数量表中数量与图纸细部结构图计算数量的差异（含漏项）</t>
    <phoneticPr fontId="5"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</si>
</sst>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3" formatCode="_ * #,##0.00_ ;_ * \-#,##0.00_ ;_ * &quot;-&quot;??_ ;_ @_ "/>
    <numFmt numFmtId="176" formatCode="_ * #,##0_ ;_ * \-#,##0_ ;_ * &quot;-&quot;??_ ;_ @_ "/>
    <numFmt numFmtId="178" formatCode="0.00_ "/>
    <numFmt numFmtId="179" formatCode="0_ "/>
  </numFmts>
  <fonts count="29" x14ac:knownFonts="1">
    <font>
      <sz val="12"/>
      <color indexed="8"/>
      <name val="宋体"/>
      <charset val="134"/>
    </font>
    <font>
      <b/>
      <sz val="12"/>
      <color indexed="8"/>
      <name val="宋体"/>
      <family val="3"/>
      <charset val="134"/>
    </font>
    <font>
      <b/>
      <sz val="20"/>
      <color indexed="8"/>
      <name val="宋体"/>
      <family val="3"/>
      <charset val="134"/>
    </font>
    <font>
      <sz val="9"/>
      <color indexed="8"/>
      <name val="宋体"/>
      <family val="3"/>
      <charset val="134"/>
    </font>
    <font>
      <b/>
      <sz val="14"/>
      <color indexed="8"/>
      <name val="宋体"/>
      <family val="3"/>
      <charset val="134"/>
    </font>
    <font>
      <sz val="9"/>
      <name val="宋体"/>
      <family val="3"/>
      <charset val="134"/>
    </font>
    <font>
      <sz val="11"/>
      <color theme="1"/>
      <name val="宋体"/>
      <family val="3"/>
      <charset val="134"/>
      <scheme val="minor"/>
    </font>
    <font>
      <sz val="15"/>
      <name val="黑体"/>
      <family val="3"/>
      <charset val="134"/>
    </font>
    <font>
      <sz val="11"/>
      <name val="宋体"/>
      <family val="3"/>
      <charset val="134"/>
    </font>
    <font>
      <b/>
      <sz val="11"/>
      <name val="宋体"/>
      <family val="3"/>
      <charset val="134"/>
    </font>
    <font>
      <sz val="11"/>
      <color theme="3"/>
      <name val="宋体"/>
      <family val="3"/>
      <charset val="134"/>
    </font>
    <font>
      <sz val="12"/>
      <name val="宋体"/>
      <family val="3"/>
      <charset val="134"/>
    </font>
    <font>
      <b/>
      <sz val="14"/>
      <color indexed="8"/>
      <name val="华文新魏"/>
      <family val="3"/>
      <charset val="134"/>
    </font>
    <font>
      <b/>
      <sz val="20"/>
      <color indexed="8"/>
      <name val="华文新魏"/>
      <family val="3"/>
      <charset val="134"/>
    </font>
    <font>
      <b/>
      <sz val="16"/>
      <color rgb="FF000000"/>
      <name val="华文新魏"/>
      <family val="3"/>
      <charset val="134"/>
    </font>
    <font>
      <b/>
      <sz val="16"/>
      <color indexed="8"/>
      <name val="华文新魏"/>
      <family val="3"/>
      <charset val="134"/>
    </font>
    <font>
      <b/>
      <sz val="25"/>
      <color indexed="8"/>
      <name val="华文新魏"/>
      <family val="3"/>
      <charset val="134"/>
    </font>
    <font>
      <b/>
      <sz val="22"/>
      <color indexed="8"/>
      <name val="华文新魏"/>
      <family val="3"/>
      <charset val="134"/>
    </font>
    <font>
      <b/>
      <sz val="44"/>
      <color indexed="8"/>
      <name val="华文新魏"/>
      <family val="3"/>
      <charset val="134"/>
    </font>
    <font>
      <b/>
      <sz val="18"/>
      <name val="华文新魏"/>
      <family val="3"/>
      <charset val="134"/>
    </font>
    <font>
      <b/>
      <sz val="22"/>
      <color indexed="8"/>
      <name val="黑体"/>
      <family val="3"/>
      <charset val="134"/>
    </font>
    <font>
      <sz val="10.5"/>
      <color indexed="8"/>
      <name val="华文新魏"/>
      <family val="3"/>
      <charset val="134"/>
    </font>
    <font>
      <b/>
      <sz val="18"/>
      <color indexed="8"/>
      <name val="华文新魏"/>
      <family val="3"/>
      <charset val="134"/>
    </font>
    <font>
      <sz val="12"/>
      <color indexed="8"/>
      <name val="Times New Roman"/>
      <family val="1"/>
    </font>
    <font>
      <b/>
      <u/>
      <sz val="18"/>
      <color indexed="8"/>
      <name val="华文新魏"/>
      <family val="3"/>
      <charset val="134"/>
    </font>
    <font>
      <sz val="18"/>
      <name val="宋体"/>
      <family val="3"/>
      <charset val="134"/>
    </font>
    <font>
      <b/>
      <sz val="12"/>
      <name val="华文新魏"/>
      <family val="3"/>
      <charset val="134"/>
    </font>
    <font>
      <b/>
      <sz val="18"/>
      <name val="宋体"/>
      <family val="3"/>
      <charset val="134"/>
    </font>
    <font>
      <b/>
      <sz val="11"/>
      <color theme="3"/>
      <name val="宋体"/>
      <family val="3"/>
      <charset val="134"/>
    </font>
  </fonts>
  <fills count="3">
    <fill>
      <patternFill patternType="none"/>
    </fill>
    <fill>
      <patternFill patternType="gray125"/>
    </fill>
    <fill>
      <patternFill patternType="solid">
        <fgColor theme="0"/>
        <bgColor indexed="64"/>
      </patternFill>
    </fill>
  </fills>
  <borders count="15">
    <border>
      <left/>
      <right/>
      <top/>
      <bottom/>
      <diagonal/>
    </border>
    <border>
      <left/>
      <right style="thin">
        <color auto="1"/>
      </right>
      <top style="medium">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right/>
      <top style="medium">
        <color auto="1"/>
      </top>
      <bottom style="thin">
        <color auto="1"/>
      </bottom>
      <diagonal/>
    </border>
    <border>
      <left style="thin">
        <color auto="1"/>
      </left>
      <right/>
      <top style="thin">
        <color auto="1"/>
      </top>
      <bottom style="thin">
        <color auto="1"/>
      </bottom>
      <diagonal/>
    </border>
    <border>
      <left style="thin">
        <color auto="1"/>
      </left>
      <right/>
      <top style="thin">
        <color auto="1"/>
      </top>
      <bottom style="medium">
        <color auto="1"/>
      </bottom>
      <diagonal/>
    </border>
    <border>
      <left style="thin">
        <color auto="1"/>
      </left>
      <right style="thin">
        <color auto="1"/>
      </right>
      <top style="medium">
        <color auto="1"/>
      </top>
      <bottom style="thin">
        <color auto="1"/>
      </bottom>
      <diagonal/>
    </border>
    <border>
      <left style="thin">
        <color auto="1"/>
      </left>
      <right/>
      <top style="medium">
        <color auto="1"/>
      </top>
      <bottom style="thin">
        <color auto="1"/>
      </bottom>
      <diagonal/>
    </border>
    <border>
      <left/>
      <right style="thin">
        <color auto="1"/>
      </right>
      <top/>
      <bottom style="thin">
        <color auto="1"/>
      </bottom>
      <diagonal/>
    </border>
    <border>
      <left style="thin">
        <color auto="1"/>
      </left>
      <right style="thin">
        <color auto="1"/>
      </right>
      <top/>
      <bottom style="thin">
        <color auto="1"/>
      </bottom>
      <diagonal/>
    </border>
    <border>
      <left/>
      <right/>
      <top style="thin">
        <color auto="1"/>
      </top>
      <bottom style="medium">
        <color auto="1"/>
      </bottom>
      <diagonal/>
    </border>
    <border>
      <left/>
      <right/>
      <top/>
      <bottom style="thin">
        <color auto="1"/>
      </bottom>
      <diagonal/>
    </border>
  </borders>
  <cellStyleXfs count="2">
    <xf numFmtId="0" fontId="0" fillId="0" borderId="0">
      <alignment vertical="center"/>
    </xf>
    <xf numFmtId="43" fontId="6" fillId="0" borderId="0" applyFont="0" applyFill="0" applyBorder="0" applyAlignment="0" applyProtection="0">
      <alignment vertical="center"/>
    </xf>
  </cellStyleXfs>
  <cellXfs count="94">
    <xf numFmtId="0" fontId="0" fillId="0" borderId="0" xfId="0" applyAlignment="1">
      <alignment horizontal="left" vertical="center" wrapText="1"/>
    </xf>
    <xf numFmtId="176" fontId="0" fillId="0" borderId="0" xfId="1" applyNumberFormat="1" applyFont="1" applyAlignment="1">
      <alignment horizontal="left" vertical="center" wrapText="1"/>
    </xf>
    <xf numFmtId="0" fontId="2" fillId="0" borderId="0" xfId="0" applyFont="1" applyAlignment="1">
      <alignment horizontal="center" vertical="center" shrinkToFit="1"/>
    </xf>
    <xf numFmtId="0" fontId="3" fillId="0" borderId="0" xfId="0" applyFont="1" applyAlignment="1">
      <alignment horizontal="left" vertical="center" shrinkToFit="1"/>
    </xf>
    <xf numFmtId="0" fontId="3" fillId="0" borderId="1" xfId="0" applyFont="1" applyBorder="1" applyAlignment="1">
      <alignment horizontal="center" vertical="center" shrinkToFit="1"/>
    </xf>
    <xf numFmtId="0" fontId="3" fillId="0" borderId="2" xfId="0" applyFont="1" applyBorder="1" applyAlignment="1">
      <alignment horizontal="center" vertical="center" wrapText="1"/>
    </xf>
    <xf numFmtId="0" fontId="3" fillId="0" borderId="2" xfId="0" applyFont="1" applyBorder="1" applyAlignment="1">
      <alignment horizontal="center" vertical="center" shrinkToFit="1"/>
    </xf>
    <xf numFmtId="0" fontId="3" fillId="0" borderId="3" xfId="0" applyFont="1" applyBorder="1" applyAlignment="1">
      <alignment horizontal="center" vertical="center" shrinkToFit="1"/>
    </xf>
    <xf numFmtId="0" fontId="3" fillId="0" borderId="3" xfId="0" applyFont="1" applyBorder="1" applyAlignment="1">
      <alignment horizontal="left" vertical="center" shrinkToFit="1"/>
    </xf>
    <xf numFmtId="0" fontId="3" fillId="0" borderId="3" xfId="0" applyFont="1" applyBorder="1" applyAlignment="1">
      <alignment horizontal="right" vertical="center" shrinkToFit="1"/>
    </xf>
    <xf numFmtId="0" fontId="3" fillId="0" borderId="4" xfId="0" applyFont="1" applyBorder="1" applyAlignment="1">
      <alignment horizontal="center" vertical="center" shrinkToFit="1"/>
    </xf>
    <xf numFmtId="0" fontId="3" fillId="0" borderId="5" xfId="0" applyFont="1" applyBorder="1" applyAlignment="1">
      <alignment horizontal="center" vertical="center" shrinkToFit="1"/>
    </xf>
    <xf numFmtId="0" fontId="3" fillId="0" borderId="5" xfId="0" applyFont="1" applyBorder="1" applyAlignment="1">
      <alignment horizontal="left" vertical="center" shrinkToFit="1"/>
    </xf>
    <xf numFmtId="0" fontId="3" fillId="0" borderId="5" xfId="0" applyFont="1" applyBorder="1" applyAlignment="1">
      <alignment horizontal="right" vertical="center" shrinkToFit="1"/>
    </xf>
    <xf numFmtId="0" fontId="3" fillId="0" borderId="7" xfId="0" applyFont="1" applyBorder="1" applyAlignment="1">
      <alignment horizontal="right" vertical="center" shrinkToFit="1"/>
    </xf>
    <xf numFmtId="0" fontId="3" fillId="0" borderId="8" xfId="0" applyFont="1" applyBorder="1" applyAlignment="1">
      <alignment horizontal="right" vertical="center" shrinkToFit="1"/>
    </xf>
    <xf numFmtId="0" fontId="3" fillId="0" borderId="9" xfId="0" applyFont="1" applyBorder="1" applyAlignment="1">
      <alignment horizontal="center" vertical="center" shrinkToFit="1"/>
    </xf>
    <xf numFmtId="0" fontId="3" fillId="0" borderId="10" xfId="0" applyFont="1" applyBorder="1" applyAlignment="1">
      <alignment horizontal="center" vertical="center" shrinkToFit="1"/>
    </xf>
    <xf numFmtId="176" fontId="3" fillId="0" borderId="7" xfId="1" applyNumberFormat="1" applyFont="1" applyBorder="1" applyAlignment="1" applyProtection="1">
      <alignment horizontal="right" vertical="center" shrinkToFit="1"/>
      <protection hidden="1"/>
    </xf>
    <xf numFmtId="176" fontId="3" fillId="0" borderId="8" xfId="1" applyNumberFormat="1" applyFont="1" applyBorder="1" applyAlignment="1" applyProtection="1">
      <alignment horizontal="right" vertical="center" shrinkToFit="1"/>
      <protection hidden="1"/>
    </xf>
    <xf numFmtId="0" fontId="0" fillId="0" borderId="0" xfId="0" applyAlignment="1" applyProtection="1">
      <alignment horizontal="left" vertical="center" wrapText="1"/>
      <protection locked="0"/>
    </xf>
    <xf numFmtId="0" fontId="3" fillId="0" borderId="11" xfId="0" applyFont="1" applyBorder="1" applyAlignment="1">
      <alignment horizontal="center" vertical="center" shrinkToFit="1"/>
    </xf>
    <xf numFmtId="0" fontId="3" fillId="0" borderId="12" xfId="0" applyFont="1" applyBorder="1" applyAlignment="1">
      <alignment horizontal="center" vertical="center" shrinkToFit="1"/>
    </xf>
    <xf numFmtId="0" fontId="3" fillId="0" borderId="2" xfId="0" applyFont="1" applyBorder="1" applyAlignment="1">
      <alignment horizontal="left" vertical="center" shrinkToFit="1"/>
    </xf>
    <xf numFmtId="0" fontId="3" fillId="0" borderId="3" xfId="0" applyFont="1" applyBorder="1" applyAlignment="1">
      <alignment horizontal="left" vertical="center" wrapText="1"/>
    </xf>
    <xf numFmtId="0" fontId="3" fillId="0" borderId="2" xfId="0" applyFont="1" applyBorder="1" applyAlignment="1">
      <alignment horizontal="center" shrinkToFit="1"/>
    </xf>
    <xf numFmtId="0" fontId="3" fillId="0" borderId="3" xfId="0" applyFont="1" applyBorder="1" applyAlignment="1">
      <alignment horizontal="left" shrinkToFit="1"/>
    </xf>
    <xf numFmtId="0" fontId="3" fillId="0" borderId="3" xfId="0" applyFont="1" applyBorder="1" applyAlignment="1">
      <alignment horizontal="center" shrinkToFit="1"/>
    </xf>
    <xf numFmtId="0" fontId="3" fillId="0" borderId="3" xfId="0" applyFont="1" applyBorder="1" applyAlignment="1">
      <alignment horizontal="right" shrinkToFit="1"/>
    </xf>
    <xf numFmtId="0" fontId="3" fillId="0" borderId="0" xfId="0" applyFont="1" applyAlignment="1">
      <alignment horizontal="left" vertical="center"/>
    </xf>
    <xf numFmtId="0" fontId="3" fillId="0" borderId="3" xfId="0" applyFont="1" applyBorder="1" applyAlignment="1">
      <alignment horizontal="left" wrapText="1" shrinkToFit="1"/>
    </xf>
    <xf numFmtId="49" fontId="3" fillId="0" borderId="2" xfId="0" applyNumberFormat="1" applyFont="1" applyBorder="1" applyAlignment="1">
      <alignment horizontal="center" shrinkToFit="1"/>
    </xf>
    <xf numFmtId="0" fontId="3" fillId="0" borderId="13" xfId="0" applyFont="1" applyBorder="1" applyAlignment="1">
      <alignment horizontal="center" vertical="center" shrinkToFit="1"/>
    </xf>
    <xf numFmtId="178" fontId="0" fillId="0" borderId="0" xfId="0" applyNumberFormat="1" applyAlignment="1">
      <alignment horizontal="left" vertical="center" wrapText="1"/>
    </xf>
    <xf numFmtId="43" fontId="0" fillId="0" borderId="0" xfId="1" applyFont="1" applyAlignment="1" applyProtection="1">
      <alignment horizontal="left" vertical="center" wrapText="1"/>
      <protection locked="0"/>
    </xf>
    <xf numFmtId="0" fontId="3" fillId="0" borderId="14" xfId="0" applyFont="1" applyBorder="1" applyAlignment="1">
      <alignment horizontal="center" vertical="center" shrinkToFit="1"/>
    </xf>
    <xf numFmtId="179" fontId="3" fillId="0" borderId="7" xfId="0" applyNumberFormat="1" applyFont="1" applyBorder="1" applyAlignment="1">
      <alignment horizontal="right" vertical="center" shrinkToFit="1"/>
    </xf>
    <xf numFmtId="0" fontId="3" fillId="0" borderId="3" xfId="0" applyFont="1" applyBorder="1" applyAlignment="1" applyProtection="1">
      <alignment horizontal="right" shrinkToFit="1"/>
      <protection locked="0"/>
    </xf>
    <xf numFmtId="176" fontId="3" fillId="0" borderId="7" xfId="1" applyNumberFormat="1" applyFont="1" applyBorder="1" applyAlignment="1" applyProtection="1">
      <alignment horizontal="right" shrinkToFit="1"/>
      <protection hidden="1"/>
    </xf>
    <xf numFmtId="0" fontId="3" fillId="0" borderId="3" xfId="0" applyFont="1" applyBorder="1" applyAlignment="1" applyProtection="1">
      <alignment horizontal="left" vertical="center" shrinkToFit="1"/>
      <protection locked="0"/>
    </xf>
    <xf numFmtId="176" fontId="3" fillId="0" borderId="7" xfId="1" applyNumberFormat="1" applyFont="1" applyBorder="1" applyAlignment="1" applyProtection="1">
      <alignment horizontal="left" vertical="center" shrinkToFit="1"/>
      <protection hidden="1"/>
    </xf>
    <xf numFmtId="0" fontId="3" fillId="0" borderId="3" xfId="0" applyFont="1" applyBorder="1" applyAlignment="1" applyProtection="1">
      <alignment horizontal="right" vertical="center" shrinkToFit="1"/>
      <protection locked="0"/>
    </xf>
    <xf numFmtId="0" fontId="5" fillId="0" borderId="3" xfId="0" applyFont="1" applyBorder="1" applyAlignment="1">
      <alignment horizontal="right" shrinkToFit="1"/>
    </xf>
    <xf numFmtId="178" fontId="3" fillId="0" borderId="3" xfId="0" applyNumberFormat="1" applyFont="1" applyBorder="1" applyAlignment="1" applyProtection="1">
      <alignment horizontal="right" shrinkToFit="1"/>
      <protection locked="0"/>
    </xf>
    <xf numFmtId="0" fontId="0" fillId="0" borderId="0" xfId="0" applyAlignment="1">
      <alignment horizontal="left" vertical="center"/>
    </xf>
    <xf numFmtId="178" fontId="3" fillId="0" borderId="3" xfId="0" applyNumberFormat="1" applyFont="1" applyBorder="1" applyAlignment="1" applyProtection="1">
      <alignment horizontal="right" shrinkToFit="1"/>
      <protection locked="0" hidden="1"/>
    </xf>
    <xf numFmtId="0" fontId="6" fillId="0" borderId="0" xfId="0" applyFont="1">
      <alignment vertical="center"/>
    </xf>
    <xf numFmtId="0" fontId="7" fillId="0" borderId="0" xfId="0" applyFont="1" applyAlignment="1">
      <alignment horizontal="left" vertical="center"/>
    </xf>
    <xf numFmtId="0" fontId="8" fillId="0" borderId="0" xfId="0" applyFont="1" applyAlignment="1">
      <alignment horizontal="justify" vertical="center" wrapText="1"/>
    </xf>
    <xf numFmtId="0" fontId="8" fillId="0" borderId="0" xfId="0" applyFont="1" applyAlignment="1">
      <alignment horizontal="justify" vertical="center"/>
    </xf>
    <xf numFmtId="0" fontId="9" fillId="0" borderId="0" xfId="0" applyFont="1" applyAlignment="1">
      <alignment horizontal="justify" vertical="center" wrapText="1"/>
    </xf>
    <xf numFmtId="0" fontId="10" fillId="2" borderId="0" xfId="0" applyFont="1" applyFill="1" applyAlignment="1">
      <alignment horizontal="justify" vertical="center"/>
    </xf>
    <xf numFmtId="0" fontId="11" fillId="2" borderId="0" xfId="0" applyFont="1" applyFill="1">
      <alignment vertical="center"/>
    </xf>
    <xf numFmtId="0" fontId="11" fillId="0" borderId="0" xfId="0" applyFont="1" applyProtection="1">
      <alignment vertical="center"/>
      <protection hidden="1"/>
    </xf>
    <xf numFmtId="0" fontId="12" fillId="0" borderId="0" xfId="0" applyFont="1" applyAlignment="1" applyProtection="1">
      <alignment horizontal="right" vertical="center"/>
      <protection hidden="1"/>
    </xf>
    <xf numFmtId="0" fontId="17" fillId="0" borderId="0" xfId="0" applyFont="1" applyAlignment="1" applyProtection="1">
      <alignment horizontal="center" vertical="center"/>
      <protection hidden="1"/>
    </xf>
    <xf numFmtId="0" fontId="21" fillId="0" borderId="0" xfId="0" applyFont="1" applyAlignment="1" applyProtection="1">
      <alignment horizontal="justify" vertical="center"/>
      <protection hidden="1"/>
    </xf>
    <xf numFmtId="0" fontId="23" fillId="0" borderId="0" xfId="0" applyFont="1" applyAlignment="1" applyProtection="1">
      <alignment horizontal="justify" vertical="center"/>
      <protection hidden="1"/>
    </xf>
    <xf numFmtId="0" fontId="25" fillId="0" borderId="0" xfId="0" applyFont="1" applyProtection="1">
      <alignment vertical="center"/>
      <protection hidden="1"/>
    </xf>
    <xf numFmtId="0" fontId="22" fillId="0" borderId="0" xfId="0" applyFont="1" applyAlignment="1" applyProtection="1">
      <alignment horizontal="right" vertical="top" wrapText="1"/>
      <protection hidden="1"/>
    </xf>
    <xf numFmtId="0" fontId="22" fillId="0" borderId="0" xfId="0" applyFont="1" applyAlignment="1" applyProtection="1">
      <alignment horizontal="justify" vertical="top" wrapText="1"/>
      <protection hidden="1"/>
    </xf>
    <xf numFmtId="0" fontId="6" fillId="0" borderId="0" xfId="0" applyFont="1" applyProtection="1">
      <alignment vertical="center"/>
      <protection hidden="1"/>
    </xf>
    <xf numFmtId="0" fontId="26" fillId="0" borderId="0" xfId="0" applyFont="1" applyAlignment="1" applyProtection="1">
      <alignment horizontal="right" vertical="center"/>
      <protection hidden="1"/>
    </xf>
    <xf numFmtId="0" fontId="19" fillId="0" borderId="0" xfId="0" applyFont="1" applyAlignment="1" applyProtection="1">
      <alignment horizontal="center"/>
      <protection hidden="1"/>
    </xf>
    <xf numFmtId="0" fontId="20" fillId="0" borderId="0" xfId="0" applyFont="1" applyAlignment="1" applyProtection="1">
      <alignment horizontal="center" vertical="center"/>
      <protection hidden="1"/>
    </xf>
    <xf numFmtId="0" fontId="22" fillId="0" borderId="0" xfId="0" applyFont="1" applyAlignment="1" applyProtection="1">
      <alignment horizontal="center" vertical="center"/>
      <protection hidden="1"/>
    </xf>
    <xf numFmtId="0" fontId="24" fillId="0" borderId="0" xfId="0" applyFont="1" applyAlignment="1" applyProtection="1">
      <alignment horizontal="center" vertical="top"/>
      <protection hidden="1"/>
    </xf>
    <xf numFmtId="0" fontId="19" fillId="0" borderId="0" xfId="0" applyFont="1" applyAlignment="1" applyProtection="1">
      <alignment horizontal="center" vertical="center"/>
      <protection hidden="1"/>
    </xf>
    <xf numFmtId="0" fontId="13" fillId="0" borderId="0" xfId="0" applyFont="1" applyAlignment="1" applyProtection="1">
      <alignment horizontal="center" vertical="center"/>
      <protection hidden="1"/>
    </xf>
    <xf numFmtId="0" fontId="16" fillId="2" borderId="0" xfId="0" applyFont="1" applyFill="1" applyAlignment="1" applyProtection="1">
      <alignment horizontal="center" vertical="center"/>
      <protection hidden="1"/>
    </xf>
    <xf numFmtId="0" fontId="11" fillId="0" borderId="0" xfId="0" applyFont="1" applyProtection="1">
      <alignment vertical="center"/>
      <protection hidden="1"/>
    </xf>
    <xf numFmtId="0" fontId="18" fillId="0" borderId="0" xfId="0" applyFont="1" applyAlignment="1" applyProtection="1">
      <alignment horizontal="center" vertical="center"/>
      <protection hidden="1"/>
    </xf>
    <xf numFmtId="0" fontId="14" fillId="2" borderId="0" xfId="0" applyFont="1" applyFill="1" applyAlignment="1" applyProtection="1">
      <alignment horizontal="center" vertical="center"/>
      <protection hidden="1"/>
    </xf>
    <xf numFmtId="0" fontId="15" fillId="2" borderId="0" xfId="0" applyFont="1" applyFill="1" applyAlignment="1" applyProtection="1">
      <alignment horizontal="center" vertical="center"/>
      <protection hidden="1"/>
    </xf>
    <xf numFmtId="0" fontId="3" fillId="0" borderId="0" xfId="0" applyFont="1" applyAlignment="1">
      <alignment horizontal="left" vertical="center" shrinkToFit="1"/>
    </xf>
    <xf numFmtId="0" fontId="1" fillId="0" borderId="0" xfId="0" applyFont="1" applyAlignment="1" applyProtection="1">
      <alignment horizontal="left" vertical="center" wrapText="1"/>
      <protection locked="0"/>
    </xf>
    <xf numFmtId="0" fontId="2" fillId="0" borderId="0" xfId="0" applyFont="1" applyAlignment="1">
      <alignment horizontal="center" vertical="center" shrinkToFit="1"/>
    </xf>
    <xf numFmtId="0" fontId="4" fillId="0" borderId="6" xfId="0" applyFont="1" applyBorder="1" applyAlignment="1">
      <alignment horizontal="center" vertical="center" shrinkToFit="1"/>
    </xf>
    <xf numFmtId="0" fontId="3" fillId="0" borderId="7" xfId="0" applyFont="1" applyBorder="1" applyAlignment="1">
      <alignment horizontal="center" vertical="center" shrinkToFit="1"/>
    </xf>
    <xf numFmtId="0" fontId="3" fillId="0" borderId="8" xfId="0" applyFont="1" applyBorder="1" applyAlignment="1">
      <alignment horizontal="center" vertical="center" shrinkToFit="1"/>
    </xf>
    <xf numFmtId="0" fontId="3" fillId="0" borderId="2" xfId="0" applyFont="1" applyBorder="1" applyAlignment="1">
      <alignment horizontal="center" vertical="center" shrinkToFi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3" fillId="0" borderId="1" xfId="0" applyFont="1" applyBorder="1" applyAlignment="1">
      <alignment horizontal="center" vertical="center" shrinkToFit="1"/>
    </xf>
    <xf numFmtId="0" fontId="3" fillId="0" borderId="6" xfId="0" applyFont="1" applyBorder="1" applyAlignment="1">
      <alignment horizontal="center" vertical="center" wrapText="1"/>
    </xf>
    <xf numFmtId="0" fontId="1" fillId="0" borderId="0" xfId="0" applyFont="1" applyAlignment="1">
      <alignment horizontal="left" vertical="center" wrapText="1"/>
    </xf>
    <xf numFmtId="0" fontId="28" fillId="2" borderId="0" xfId="0" applyFont="1" applyFill="1" applyAlignment="1">
      <alignment horizontal="justify" vertical="center"/>
    </xf>
    <xf numFmtId="0" fontId="3" fillId="0" borderId="3" xfId="0" applyNumberFormat="1" applyFont="1" applyBorder="1" applyAlignment="1">
      <alignment horizontal="center" vertical="center" shrinkToFit="1"/>
    </xf>
    <xf numFmtId="0" fontId="3" fillId="0" borderId="3" xfId="0" applyFont="1" applyBorder="1" applyAlignment="1" applyProtection="1">
      <alignment horizontal="right" vertical="center" shrinkToFit="1"/>
    </xf>
    <xf numFmtId="178" fontId="3" fillId="0" borderId="3" xfId="0" applyNumberFormat="1" applyFont="1" applyBorder="1" applyAlignment="1" applyProtection="1">
      <alignment horizontal="right" vertical="center" shrinkToFit="1"/>
      <protection locked="0"/>
    </xf>
    <xf numFmtId="0" fontId="3" fillId="0" borderId="3" xfId="0" applyNumberFormat="1" applyFont="1" applyBorder="1" applyAlignment="1">
      <alignment horizontal="center" shrinkToFit="1"/>
    </xf>
    <xf numFmtId="0" fontId="3" fillId="0" borderId="13" xfId="0" applyFont="1" applyBorder="1" applyAlignment="1">
      <alignment vertical="center" shrinkToFit="1"/>
    </xf>
    <xf numFmtId="0" fontId="3" fillId="0" borderId="13" xfId="0" applyFont="1" applyBorder="1" applyAlignment="1">
      <alignment horizontal="center" vertical="center" shrinkToFit="1"/>
    </xf>
    <xf numFmtId="0" fontId="3" fillId="0" borderId="13" xfId="0" applyFont="1" applyBorder="1" applyAlignment="1">
      <alignment horizontal="right" vertical="center" shrinkToFit="1"/>
    </xf>
  </cellXfs>
  <cellStyles count="2">
    <cellStyle name="常规" xfId="0" builtinId="0"/>
    <cellStyle name="千位分隔" xfId="1" builtinId="3"/>
  </cellStyles>
  <dxfs count="4">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28"/>
  <sheetViews>
    <sheetView view="pageBreakPreview" zoomScaleNormal="100" workbookViewId="0">
      <selection activeCell="A12" sqref="A12:E12"/>
    </sheetView>
  </sheetViews>
  <sheetFormatPr defaultColWidth="8.8984375" defaultRowHeight="14.4" x14ac:dyDescent="0.25"/>
  <cols>
    <col min="1" max="1" width="4.69921875" style="46" customWidth="1"/>
    <col min="2" max="2" width="15.5" style="46" customWidth="1"/>
    <col min="3" max="3" width="15.8984375" style="46" customWidth="1"/>
    <col min="4" max="4" width="25.59765625" style="46" customWidth="1"/>
    <col min="5" max="5" width="16.19921875" style="46" customWidth="1"/>
    <col min="6" max="16384" width="8.8984375" style="46"/>
  </cols>
  <sheetData>
    <row r="1" spans="1:5" ht="15.6" x14ac:dyDescent="0.25">
      <c r="A1" s="53"/>
      <c r="B1" s="53"/>
      <c r="C1" s="53"/>
      <c r="D1" s="53"/>
      <c r="E1" s="53"/>
    </row>
    <row r="2" spans="1:5" ht="15.6" x14ac:dyDescent="0.25">
      <c r="A2" s="53"/>
      <c r="B2" s="53"/>
      <c r="C2" s="53"/>
      <c r="D2" s="53"/>
      <c r="E2" s="62" t="s">
        <v>0</v>
      </c>
    </row>
    <row r="3" spans="1:5" ht="17.399999999999999" x14ac:dyDescent="0.25">
      <c r="A3" s="53"/>
      <c r="B3" s="53"/>
      <c r="C3" s="53"/>
      <c r="D3" s="54"/>
      <c r="E3" s="53"/>
    </row>
    <row r="4" spans="1:5" ht="25.2" x14ac:dyDescent="0.25">
      <c r="A4" s="68" t="s">
        <v>1</v>
      </c>
      <c r="B4" s="68"/>
      <c r="C4" s="68"/>
      <c r="D4" s="68"/>
      <c r="E4" s="68"/>
    </row>
    <row r="5" spans="1:5" ht="25.2" x14ac:dyDescent="0.25">
      <c r="A5" s="68" t="s">
        <v>2</v>
      </c>
      <c r="B5" s="68"/>
      <c r="C5" s="68"/>
      <c r="D5" s="68"/>
      <c r="E5" s="68"/>
    </row>
    <row r="6" spans="1:5" ht="15.6" x14ac:dyDescent="0.25">
      <c r="A6" s="53"/>
      <c r="B6" s="53"/>
      <c r="C6" s="53"/>
      <c r="D6" s="53"/>
      <c r="E6" s="53"/>
    </row>
    <row r="7" spans="1:5" x14ac:dyDescent="0.25">
      <c r="A7" s="72" t="s">
        <v>3</v>
      </c>
      <c r="B7" s="73"/>
      <c r="C7" s="73"/>
      <c r="D7" s="73"/>
      <c r="E7" s="73"/>
    </row>
    <row r="8" spans="1:5" x14ac:dyDescent="0.25">
      <c r="A8" s="73"/>
      <c r="B8" s="73"/>
      <c r="C8" s="73"/>
      <c r="D8" s="73"/>
      <c r="E8" s="73"/>
    </row>
    <row r="9" spans="1:5" ht="31.8" x14ac:dyDescent="0.25">
      <c r="A9" s="69" t="s">
        <v>4</v>
      </c>
      <c r="B9" s="69"/>
      <c r="C9" s="69"/>
      <c r="D9" s="69"/>
      <c r="E9" s="69"/>
    </row>
    <row r="10" spans="1:5" ht="28.2" x14ac:dyDescent="0.25">
      <c r="A10" s="55"/>
      <c r="B10" s="55"/>
      <c r="C10" s="55"/>
      <c r="D10" s="55"/>
      <c r="E10" s="55"/>
    </row>
    <row r="11" spans="1:5" ht="15.6" x14ac:dyDescent="0.25">
      <c r="A11" s="70"/>
      <c r="B11" s="70"/>
      <c r="C11" s="70"/>
      <c r="D11" s="70"/>
      <c r="E11" s="53"/>
    </row>
    <row r="12" spans="1:5" ht="54.6" x14ac:dyDescent="0.25">
      <c r="A12" s="71" t="s">
        <v>5</v>
      </c>
      <c r="B12" s="71"/>
      <c r="C12" s="71"/>
      <c r="D12" s="71"/>
      <c r="E12" s="71"/>
    </row>
    <row r="13" spans="1:5" ht="22.8" x14ac:dyDescent="0.4">
      <c r="A13" s="63"/>
      <c r="B13" s="63"/>
      <c r="C13" s="63"/>
      <c r="D13" s="63"/>
      <c r="E13" s="63"/>
    </row>
    <row r="14" spans="1:5" ht="28.2" x14ac:dyDescent="0.25">
      <c r="A14" s="64"/>
      <c r="B14" s="64"/>
      <c r="C14" s="64"/>
      <c r="D14" s="64"/>
      <c r="E14" s="64"/>
    </row>
    <row r="15" spans="1:5" ht="15.6" x14ac:dyDescent="0.25">
      <c r="A15" s="53"/>
      <c r="B15" s="53"/>
      <c r="C15" s="56"/>
      <c r="D15" s="53"/>
      <c r="E15" s="53"/>
    </row>
    <row r="16" spans="1:5" ht="15.6" x14ac:dyDescent="0.25">
      <c r="A16" s="53"/>
      <c r="B16" s="53"/>
      <c r="C16" s="56"/>
      <c r="D16" s="53"/>
      <c r="E16" s="53"/>
    </row>
    <row r="17" spans="1:5" ht="22.8" x14ac:dyDescent="0.25">
      <c r="A17" s="53"/>
      <c r="B17" s="53"/>
      <c r="C17" s="65"/>
      <c r="D17" s="65"/>
      <c r="E17" s="53"/>
    </row>
    <row r="18" spans="1:5" ht="15.6" x14ac:dyDescent="0.25">
      <c r="A18" s="53"/>
      <c r="B18" s="53"/>
      <c r="C18" s="56"/>
      <c r="D18" s="53"/>
      <c r="E18" s="53"/>
    </row>
    <row r="19" spans="1:5" ht="15.6" x14ac:dyDescent="0.25">
      <c r="A19" s="53"/>
      <c r="B19" s="53"/>
      <c r="C19" s="56"/>
      <c r="D19" s="53"/>
      <c r="E19" s="53"/>
    </row>
    <row r="20" spans="1:5" ht="15.6" x14ac:dyDescent="0.25">
      <c r="A20" s="53"/>
      <c r="B20" s="53"/>
      <c r="C20" s="56"/>
      <c r="D20" s="53"/>
      <c r="E20" s="53"/>
    </row>
    <row r="21" spans="1:5" ht="15.6" x14ac:dyDescent="0.25">
      <c r="A21" s="53"/>
      <c r="B21" s="53"/>
      <c r="C21" s="56"/>
      <c r="D21" s="53"/>
      <c r="E21" s="53"/>
    </row>
    <row r="22" spans="1:5" ht="15.6" x14ac:dyDescent="0.25">
      <c r="A22" s="53"/>
      <c r="B22" s="53"/>
      <c r="C22" s="56"/>
      <c r="D22" s="53"/>
      <c r="E22" s="53"/>
    </row>
    <row r="23" spans="1:5" ht="15.6" x14ac:dyDescent="0.25">
      <c r="A23" s="53"/>
      <c r="B23" s="53"/>
      <c r="C23" s="56"/>
      <c r="D23" s="53"/>
      <c r="E23" s="53"/>
    </row>
    <row r="24" spans="1:5" ht="15.6" x14ac:dyDescent="0.25">
      <c r="A24" s="53"/>
      <c r="B24" s="53"/>
      <c r="C24" s="57"/>
      <c r="D24" s="53"/>
      <c r="E24" s="53"/>
    </row>
    <row r="25" spans="1:5" ht="22.8" x14ac:dyDescent="0.25">
      <c r="A25" s="66" t="s">
        <v>6</v>
      </c>
      <c r="B25" s="66"/>
      <c r="C25" s="66"/>
      <c r="D25" s="66"/>
      <c r="E25" s="66"/>
    </row>
    <row r="26" spans="1:5" ht="22.8" x14ac:dyDescent="0.25">
      <c r="A26" s="58"/>
      <c r="B26" s="58"/>
      <c r="C26" s="59"/>
      <c r="D26" s="60"/>
      <c r="E26" s="58"/>
    </row>
    <row r="27" spans="1:5" ht="22.8" x14ac:dyDescent="0.25">
      <c r="A27" s="67" t="s">
        <v>7</v>
      </c>
      <c r="B27" s="67"/>
      <c r="C27" s="67"/>
      <c r="D27" s="67"/>
      <c r="E27" s="67"/>
    </row>
    <row r="28" spans="1:5" x14ac:dyDescent="0.25">
      <c r="A28" s="61"/>
      <c r="B28" s="61"/>
      <c r="C28" s="61"/>
      <c r="D28" s="61"/>
      <c r="E28" s="61"/>
    </row>
  </sheetData>
  <sheetProtection algorithmName="SHA-512" hashValue="Mq6o55JlpTREzE8BjdLg8/usxhQT24pX36ytxwBwMcgiaUeEYgz0JSr9pL6/UIw5FoyGmrA1F6ejDzYAFVm7Fw==" saltValue="8uuhfeTwrH8KVLuO8ZJR8w==" spinCount="100000" sheet="1" formatCells="0" formatColumns="0" formatRows="0"/>
  <mergeCells count="11">
    <mergeCell ref="A4:E4"/>
    <mergeCell ref="A5:E5"/>
    <mergeCell ref="A9:E9"/>
    <mergeCell ref="A11:D11"/>
    <mergeCell ref="A12:E12"/>
    <mergeCell ref="A7:E8"/>
    <mergeCell ref="A13:E13"/>
    <mergeCell ref="A14:E14"/>
    <mergeCell ref="C17:D17"/>
    <mergeCell ref="A25:E25"/>
    <mergeCell ref="A27:E27"/>
  </mergeCells>
  <phoneticPr fontId="5" type="noConversion"/>
  <pageMargins left="0.75" right="0.75" top="1" bottom="1" header="0.5" footer="0.5"/>
  <pageSetup paperSize="9" scale="98"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40"/>
  <sheetViews>
    <sheetView view="pageBreakPreview" topLeftCell="A21" zoomScaleNormal="100" workbookViewId="0">
      <selection activeCell="A34" sqref="A34"/>
    </sheetView>
  </sheetViews>
  <sheetFormatPr defaultColWidth="8.8984375" defaultRowHeight="14.4" x14ac:dyDescent="0.25"/>
  <cols>
    <col min="1" max="1" width="88.3984375" style="46" customWidth="1"/>
    <col min="2" max="16384" width="8.8984375" style="46"/>
  </cols>
  <sheetData>
    <row r="1" spans="1:1" ht="19.2" x14ac:dyDescent="0.25">
      <c r="A1" s="47" t="s">
        <v>8</v>
      </c>
    </row>
    <row r="2" spans="1:1" ht="43.2" x14ac:dyDescent="0.25">
      <c r="A2" s="48" t="s">
        <v>9</v>
      </c>
    </row>
    <row r="3" spans="1:1" ht="28.8" x14ac:dyDescent="0.25">
      <c r="A3" s="48" t="s">
        <v>10</v>
      </c>
    </row>
    <row r="4" spans="1:1" ht="57.6" x14ac:dyDescent="0.25">
      <c r="A4" s="48" t="s">
        <v>11</v>
      </c>
    </row>
    <row r="5" spans="1:1" ht="43.2" x14ac:dyDescent="0.25">
      <c r="A5" s="48" t="s">
        <v>12</v>
      </c>
    </row>
    <row r="6" spans="1:1" ht="28.8" x14ac:dyDescent="0.25">
      <c r="A6" s="48" t="s">
        <v>13</v>
      </c>
    </row>
    <row r="7" spans="1:1" ht="28.8" x14ac:dyDescent="0.25">
      <c r="A7" s="48" t="s">
        <v>14</v>
      </c>
    </row>
    <row r="8" spans="1:1" ht="28.8" x14ac:dyDescent="0.25">
      <c r="A8" s="48" t="s">
        <v>15</v>
      </c>
    </row>
    <row r="9" spans="1:1" ht="19.2" x14ac:dyDescent="0.25">
      <c r="A9" s="47" t="s">
        <v>16</v>
      </c>
    </row>
    <row r="10" spans="1:1" x14ac:dyDescent="0.25">
      <c r="A10" s="48" t="s">
        <v>17</v>
      </c>
    </row>
    <row r="11" spans="1:1" ht="43.2" x14ac:dyDescent="0.25">
      <c r="A11" s="48" t="s">
        <v>18</v>
      </c>
    </row>
    <row r="12" spans="1:1" ht="43.2" x14ac:dyDescent="0.25">
      <c r="A12" s="48" t="s">
        <v>19</v>
      </c>
    </row>
    <row r="13" spans="1:1" ht="28.8" x14ac:dyDescent="0.25">
      <c r="A13" s="48" t="s">
        <v>20</v>
      </c>
    </row>
    <row r="14" spans="1:1" ht="28.8" x14ac:dyDescent="0.25">
      <c r="A14" s="48" t="s">
        <v>21</v>
      </c>
    </row>
    <row r="15" spans="1:1" x14ac:dyDescent="0.25">
      <c r="A15" s="48" t="s">
        <v>22</v>
      </c>
    </row>
    <row r="16" spans="1:1" x14ac:dyDescent="0.25">
      <c r="A16" s="49" t="s">
        <v>23</v>
      </c>
    </row>
    <row r="17" spans="1:1" ht="19.2" x14ac:dyDescent="0.25">
      <c r="A17" s="47" t="s">
        <v>24</v>
      </c>
    </row>
    <row r="18" spans="1:1" ht="19.2" x14ac:dyDescent="0.25">
      <c r="A18" s="47" t="s">
        <v>25</v>
      </c>
    </row>
    <row r="19" spans="1:1" ht="72" x14ac:dyDescent="0.25">
      <c r="A19" s="48" t="s">
        <v>26</v>
      </c>
    </row>
    <row r="20" spans="1:1" x14ac:dyDescent="0.25">
      <c r="A20" s="48" t="s">
        <v>27</v>
      </c>
    </row>
    <row r="21" spans="1:1" ht="86.4" x14ac:dyDescent="0.25">
      <c r="A21" s="48" t="s">
        <v>28</v>
      </c>
    </row>
    <row r="22" spans="1:1" ht="28.8" x14ac:dyDescent="0.25">
      <c r="A22" s="48" t="s">
        <v>29</v>
      </c>
    </row>
    <row r="23" spans="1:1" ht="43.2" x14ac:dyDescent="0.25">
      <c r="A23" s="48" t="s">
        <v>30</v>
      </c>
    </row>
    <row r="24" spans="1:1" x14ac:dyDescent="0.25">
      <c r="A24" s="48" t="s">
        <v>31</v>
      </c>
    </row>
    <row r="25" spans="1:1" x14ac:dyDescent="0.25">
      <c r="A25" s="48" t="s">
        <v>32</v>
      </c>
    </row>
    <row r="26" spans="1:1" x14ac:dyDescent="0.25">
      <c r="A26" s="48" t="s">
        <v>33</v>
      </c>
    </row>
    <row r="27" spans="1:1" ht="43.2" x14ac:dyDescent="0.25">
      <c r="A27" s="50" t="s">
        <v>34</v>
      </c>
    </row>
    <row r="28" spans="1:1" ht="129.6" x14ac:dyDescent="0.25">
      <c r="A28" s="48" t="s">
        <v>35</v>
      </c>
    </row>
    <row r="29" spans="1:1" ht="57.6" x14ac:dyDescent="0.25">
      <c r="A29" s="48" t="s">
        <v>36</v>
      </c>
    </row>
    <row r="30" spans="1:1" ht="28.8" x14ac:dyDescent="0.25">
      <c r="A30" s="48" t="s">
        <v>37</v>
      </c>
    </row>
    <row r="31" spans="1:1" ht="28.8" x14ac:dyDescent="0.25">
      <c r="A31" s="48" t="s">
        <v>38</v>
      </c>
    </row>
    <row r="32" spans="1:1" ht="28.8" x14ac:dyDescent="0.25">
      <c r="A32" s="48" t="s">
        <v>39</v>
      </c>
    </row>
    <row r="33" spans="1:1" ht="43.2" x14ac:dyDescent="0.25">
      <c r="A33" s="48" t="s">
        <v>40</v>
      </c>
    </row>
    <row r="34" spans="1:1" ht="72" x14ac:dyDescent="0.25">
      <c r="A34" s="48" t="s">
        <v>152</v>
      </c>
    </row>
    <row r="35" spans="1:1" ht="45" customHeight="1" x14ac:dyDescent="0.25">
      <c r="A35" s="86" t="s">
        <v>151</v>
      </c>
    </row>
    <row r="36" spans="1:1" x14ac:dyDescent="0.25">
      <c r="A36" s="51"/>
    </row>
    <row r="37" spans="1:1" x14ac:dyDescent="0.25">
      <c r="A37" s="51"/>
    </row>
    <row r="38" spans="1:1" x14ac:dyDescent="0.25">
      <c r="A38" s="51"/>
    </row>
    <row r="39" spans="1:1" ht="15.6" x14ac:dyDescent="0.25">
      <c r="A39" s="52"/>
    </row>
    <row r="40" spans="1:1" ht="15.6" x14ac:dyDescent="0.25">
      <c r="A40" s="52"/>
    </row>
  </sheetData>
  <sheetProtection algorithmName="SHA-512" hashValue="9orVAWPpXyDqShKK7DZmDrsQJqzIrFd3vXnlqH8SJExfVV7kreUI7Z/yFhdM8Bg3G+QJ3UoyVkpetTnijniktQ==" saltValue="fEzMJDVjf5mg7/nf2h11DA==" spinCount="100000" sheet="1" formatCells="0" formatColumns="0" formatRows="0"/>
  <phoneticPr fontId="5" type="noConversion"/>
  <conditionalFormatting sqref="A1:A15 A17:A33 A36:A40">
    <cfRule type="duplicateValues" dxfId="3" priority="6" stopIfTrue="1"/>
  </conditionalFormatting>
  <conditionalFormatting sqref="A16">
    <cfRule type="duplicateValues" dxfId="2" priority="5" stopIfTrue="1"/>
  </conditionalFormatting>
  <conditionalFormatting sqref="A34">
    <cfRule type="duplicateValues" dxfId="1" priority="3" stopIfTrue="1"/>
  </conditionalFormatting>
  <conditionalFormatting sqref="A35">
    <cfRule type="duplicateValues" dxfId="0" priority="1" stopIfTrue="1"/>
  </conditionalFormatting>
  <printOptions horizontalCentered="1"/>
  <pageMargins left="0.35416666666666702" right="0.27500000000000002" top="0.51180555555555596" bottom="0.31458333333333299" header="0.31458333333333299" footer="0.1965277777777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33"/>
  <sheetViews>
    <sheetView showZeros="0" tabSelected="1" view="pageBreakPreview" topLeftCell="A7" zoomScaleNormal="100" workbookViewId="0">
      <selection activeCell="I14" sqref="I14"/>
    </sheetView>
  </sheetViews>
  <sheetFormatPr defaultColWidth="9" defaultRowHeight="15.6" x14ac:dyDescent="0.25"/>
  <cols>
    <col min="1" max="1" width="8.09765625" customWidth="1"/>
    <col min="2" max="2" width="35.09765625" customWidth="1"/>
    <col min="3" max="3" width="8.09765625" customWidth="1"/>
    <col min="4" max="5" width="9.69921875" customWidth="1"/>
    <col min="6" max="6" width="10.19921875" customWidth="1"/>
    <col min="7" max="7" width="20" customWidth="1"/>
    <col min="12" max="12" width="10.3984375"/>
  </cols>
  <sheetData>
    <row r="1" spans="1:7" x14ac:dyDescent="0.25">
      <c r="A1" s="75" t="s">
        <v>41</v>
      </c>
      <c r="B1" s="75"/>
      <c r="C1" s="20"/>
      <c r="D1" s="20"/>
      <c r="E1" s="33"/>
      <c r="F1" s="34"/>
    </row>
    <row r="2" spans="1:7" ht="33" customHeight="1" x14ac:dyDescent="0.25">
      <c r="A2" s="76" t="s">
        <v>42</v>
      </c>
      <c r="B2" s="76"/>
      <c r="C2" s="76"/>
      <c r="D2" s="76"/>
      <c r="E2" s="76"/>
      <c r="F2" s="76"/>
    </row>
    <row r="3" spans="1:7" ht="14.1" customHeight="1" x14ac:dyDescent="0.25">
      <c r="A3" s="74" t="s">
        <v>43</v>
      </c>
      <c r="B3" s="74"/>
      <c r="C3" s="2"/>
      <c r="D3" s="2"/>
      <c r="E3" s="74" t="s">
        <v>44</v>
      </c>
      <c r="F3" s="74"/>
    </row>
    <row r="4" spans="1:7" ht="33" customHeight="1" x14ac:dyDescent="0.25">
      <c r="A4" s="77" t="s">
        <v>45</v>
      </c>
      <c r="B4" s="77"/>
      <c r="C4" s="77"/>
      <c r="D4" s="77"/>
      <c r="E4" s="77"/>
      <c r="F4" s="77"/>
    </row>
    <row r="5" spans="1:7" ht="24.9" customHeight="1" x14ac:dyDescent="0.25">
      <c r="A5" s="21" t="s">
        <v>46</v>
      </c>
      <c r="B5" s="22" t="s">
        <v>47</v>
      </c>
      <c r="C5" s="22" t="s">
        <v>48</v>
      </c>
      <c r="D5" s="22" t="s">
        <v>49</v>
      </c>
      <c r="E5" s="22" t="s">
        <v>50</v>
      </c>
      <c r="F5" s="35" t="s">
        <v>51</v>
      </c>
    </row>
    <row r="6" spans="1:7" ht="24.9" customHeight="1" x14ac:dyDescent="0.25">
      <c r="A6" s="23" t="s">
        <v>52</v>
      </c>
      <c r="B6" s="24" t="s">
        <v>53</v>
      </c>
      <c r="C6" s="7"/>
      <c r="D6" s="9"/>
      <c r="E6" s="9"/>
      <c r="F6" s="14"/>
    </row>
    <row r="7" spans="1:7" ht="24.9" customHeight="1" x14ac:dyDescent="0.25">
      <c r="A7" s="23" t="s">
        <v>54</v>
      </c>
      <c r="B7" s="24" t="s">
        <v>55</v>
      </c>
      <c r="C7" s="7"/>
      <c r="D7" s="9"/>
      <c r="E7" s="9"/>
      <c r="F7" s="14"/>
    </row>
    <row r="8" spans="1:7" ht="24.9" customHeight="1" x14ac:dyDescent="0.25">
      <c r="A8" s="23" t="s">
        <v>56</v>
      </c>
      <c r="B8" s="24" t="s">
        <v>57</v>
      </c>
      <c r="C8" s="7" t="s">
        <v>58</v>
      </c>
      <c r="D8" s="87">
        <v>1</v>
      </c>
      <c r="E8" s="88">
        <f>IF(E13=0,0,ROUND(SUM(F10:F17,SUM(汇总表!D6:D8))*0.003,0))</f>
        <v>0</v>
      </c>
      <c r="F8" s="14">
        <f>ROUND(D8*E8,)</f>
        <v>0</v>
      </c>
    </row>
    <row r="9" spans="1:7" ht="24.9" customHeight="1" x14ac:dyDescent="0.25">
      <c r="A9" s="23" t="s">
        <v>60</v>
      </c>
      <c r="B9" s="24" t="s">
        <v>61</v>
      </c>
      <c r="C9" s="7" t="s">
        <v>58</v>
      </c>
      <c r="D9" s="87">
        <v>1</v>
      </c>
      <c r="E9" s="88">
        <f>IF(E8=0,0,1000000*0.4%)</f>
        <v>0</v>
      </c>
      <c r="F9" s="14">
        <f t="shared" ref="F9:F17" si="0">ROUND(D9*E9,)</f>
        <v>0</v>
      </c>
    </row>
    <row r="10" spans="1:7" ht="24.9" customHeight="1" x14ac:dyDescent="0.25">
      <c r="A10" s="23" t="s">
        <v>62</v>
      </c>
      <c r="B10" s="24" t="s">
        <v>63</v>
      </c>
      <c r="C10" s="7"/>
      <c r="D10" s="7"/>
      <c r="E10" s="41"/>
      <c r="F10" s="14">
        <f t="shared" si="0"/>
        <v>0</v>
      </c>
    </row>
    <row r="11" spans="1:7" ht="24.9" customHeight="1" x14ac:dyDescent="0.25">
      <c r="A11" s="23" t="s">
        <v>64</v>
      </c>
      <c r="B11" s="24" t="s">
        <v>65</v>
      </c>
      <c r="C11" s="7" t="s">
        <v>58</v>
      </c>
      <c r="D11" s="87">
        <v>1</v>
      </c>
      <c r="E11" s="41"/>
      <c r="F11" s="14">
        <f t="shared" si="0"/>
        <v>0</v>
      </c>
      <c r="G11" s="44"/>
    </row>
    <row r="12" spans="1:7" ht="24.9" customHeight="1" x14ac:dyDescent="0.25">
      <c r="A12" s="23" t="s">
        <v>66</v>
      </c>
      <c r="B12" s="24" t="s">
        <v>67</v>
      </c>
      <c r="C12" s="7" t="s">
        <v>58</v>
      </c>
      <c r="D12" s="87">
        <v>1</v>
      </c>
      <c r="E12" s="41"/>
      <c r="F12" s="14">
        <f t="shared" si="0"/>
        <v>0</v>
      </c>
    </row>
    <row r="13" spans="1:7" ht="24.9" customHeight="1" x14ac:dyDescent="0.25">
      <c r="A13" s="23" t="s">
        <v>68</v>
      </c>
      <c r="B13" s="24" t="s">
        <v>69</v>
      </c>
      <c r="C13" s="7" t="s">
        <v>58</v>
      </c>
      <c r="D13" s="87">
        <v>1</v>
      </c>
      <c r="E13" s="41"/>
      <c r="F13" s="14">
        <f t="shared" si="0"/>
        <v>0</v>
      </c>
      <c r="G13" s="44"/>
    </row>
    <row r="14" spans="1:7" ht="24.9" customHeight="1" x14ac:dyDescent="0.25">
      <c r="A14" s="23" t="s">
        <v>70</v>
      </c>
      <c r="B14" s="24" t="s">
        <v>71</v>
      </c>
      <c r="C14" s="7"/>
      <c r="D14" s="7"/>
      <c r="E14" s="41"/>
      <c r="F14" s="14">
        <f t="shared" si="0"/>
        <v>0</v>
      </c>
    </row>
    <row r="15" spans="1:7" ht="24.9" customHeight="1" x14ac:dyDescent="0.25">
      <c r="A15" s="23" t="s">
        <v>72</v>
      </c>
      <c r="B15" s="24" t="s">
        <v>73</v>
      </c>
      <c r="C15" s="7" t="s">
        <v>58</v>
      </c>
      <c r="D15" s="87">
        <v>1</v>
      </c>
      <c r="E15" s="41"/>
      <c r="F15" s="14">
        <f t="shared" si="0"/>
        <v>0</v>
      </c>
    </row>
    <row r="16" spans="1:7" ht="24.9" customHeight="1" x14ac:dyDescent="0.25">
      <c r="A16" s="23" t="s">
        <v>74</v>
      </c>
      <c r="B16" s="24" t="s">
        <v>75</v>
      </c>
      <c r="C16" s="7"/>
      <c r="D16" s="7"/>
      <c r="E16" s="41"/>
      <c r="F16" s="14">
        <f t="shared" si="0"/>
        <v>0</v>
      </c>
    </row>
    <row r="17" spans="1:6" ht="24.9" customHeight="1" x14ac:dyDescent="0.25">
      <c r="A17" s="23" t="s">
        <v>76</v>
      </c>
      <c r="B17" s="24" t="s">
        <v>75</v>
      </c>
      <c r="C17" s="7" t="s">
        <v>58</v>
      </c>
      <c r="D17" s="87">
        <v>1</v>
      </c>
      <c r="E17" s="41"/>
      <c r="F17" s="14">
        <f t="shared" si="0"/>
        <v>0</v>
      </c>
    </row>
    <row r="18" spans="1:6" ht="24.9" customHeight="1" x14ac:dyDescent="0.15">
      <c r="A18" s="25"/>
      <c r="B18" s="26"/>
      <c r="C18" s="27"/>
      <c r="D18" s="28"/>
      <c r="E18" s="37"/>
      <c r="F18" s="38"/>
    </row>
    <row r="19" spans="1:6" ht="24.9" customHeight="1" x14ac:dyDescent="0.15">
      <c r="A19" s="25"/>
      <c r="B19" s="26"/>
      <c r="C19" s="27"/>
      <c r="D19" s="28"/>
      <c r="E19" s="37"/>
      <c r="F19" s="38" t="str">
        <f t="shared" ref="F19:F30" si="1">IF(E19,ROUND(E19*D19,0),"")</f>
        <v/>
      </c>
    </row>
    <row r="20" spans="1:6" ht="24.9" customHeight="1" x14ac:dyDescent="0.15">
      <c r="A20" s="25"/>
      <c r="B20" s="26"/>
      <c r="C20" s="27"/>
      <c r="D20" s="28"/>
      <c r="E20" s="37"/>
      <c r="F20" s="38" t="str">
        <f t="shared" si="1"/>
        <v/>
      </c>
    </row>
    <row r="21" spans="1:6" ht="24.9" customHeight="1" x14ac:dyDescent="0.15">
      <c r="A21" s="25"/>
      <c r="B21" s="26"/>
      <c r="C21" s="27"/>
      <c r="D21" s="28"/>
      <c r="E21" s="37"/>
      <c r="F21" s="38" t="str">
        <f t="shared" si="1"/>
        <v/>
      </c>
    </row>
    <row r="22" spans="1:6" ht="24.9" customHeight="1" x14ac:dyDescent="0.15">
      <c r="A22" s="25"/>
      <c r="B22" s="26"/>
      <c r="C22" s="27"/>
      <c r="D22" s="28"/>
      <c r="E22" s="45"/>
      <c r="F22" s="38" t="str">
        <f t="shared" si="1"/>
        <v/>
      </c>
    </row>
    <row r="23" spans="1:6" ht="24.9" customHeight="1" x14ac:dyDescent="0.15">
      <c r="A23" s="25"/>
      <c r="B23" s="26"/>
      <c r="C23" s="27"/>
      <c r="D23" s="28"/>
      <c r="E23" s="45"/>
      <c r="F23" s="38" t="str">
        <f t="shared" si="1"/>
        <v/>
      </c>
    </row>
    <row r="24" spans="1:6" ht="24.9" customHeight="1" x14ac:dyDescent="0.15">
      <c r="A24" s="25"/>
      <c r="B24" s="26"/>
      <c r="C24" s="27"/>
      <c r="D24" s="28"/>
      <c r="E24" s="45"/>
      <c r="F24" s="38" t="str">
        <f t="shared" si="1"/>
        <v/>
      </c>
    </row>
    <row r="25" spans="1:6" ht="24.9" customHeight="1" x14ac:dyDescent="0.15">
      <c r="A25" s="25"/>
      <c r="B25" s="26"/>
      <c r="C25" s="27"/>
      <c r="D25" s="28"/>
      <c r="E25" s="45"/>
      <c r="F25" s="38" t="str">
        <f t="shared" si="1"/>
        <v/>
      </c>
    </row>
    <row r="26" spans="1:6" ht="24.9" customHeight="1" x14ac:dyDescent="0.15">
      <c r="A26" s="25"/>
      <c r="B26" s="26"/>
      <c r="C26" s="27"/>
      <c r="D26" s="28"/>
      <c r="E26" s="45"/>
      <c r="F26" s="38" t="str">
        <f t="shared" si="1"/>
        <v/>
      </c>
    </row>
    <row r="27" spans="1:6" ht="24.9" customHeight="1" x14ac:dyDescent="0.15">
      <c r="A27" s="25"/>
      <c r="B27" s="26"/>
      <c r="C27" s="27"/>
      <c r="D27" s="28"/>
      <c r="E27" s="45"/>
      <c r="F27" s="38" t="str">
        <f t="shared" si="1"/>
        <v/>
      </c>
    </row>
    <row r="28" spans="1:6" ht="24.9" customHeight="1" x14ac:dyDescent="0.15">
      <c r="A28" s="25"/>
      <c r="B28" s="26"/>
      <c r="C28" s="27"/>
      <c r="D28" s="28"/>
      <c r="E28" s="45"/>
      <c r="F28" s="38" t="str">
        <f t="shared" si="1"/>
        <v/>
      </c>
    </row>
    <row r="29" spans="1:6" ht="24.9" customHeight="1" x14ac:dyDescent="0.15">
      <c r="A29" s="25"/>
      <c r="B29" s="26"/>
      <c r="C29" s="27"/>
      <c r="D29" s="28"/>
      <c r="E29" s="45"/>
      <c r="F29" s="38" t="str">
        <f t="shared" si="1"/>
        <v/>
      </c>
    </row>
    <row r="30" spans="1:6" ht="24.9" customHeight="1" x14ac:dyDescent="0.15">
      <c r="A30" s="25"/>
      <c r="B30" s="26"/>
      <c r="C30" s="27"/>
      <c r="D30" s="28"/>
      <c r="E30" s="45"/>
      <c r="F30" s="38" t="str">
        <f t="shared" si="1"/>
        <v/>
      </c>
    </row>
    <row r="31" spans="1:6" ht="33" customHeight="1" thickBot="1" x14ac:dyDescent="0.3">
      <c r="A31" s="32"/>
      <c r="B31" s="93" t="s">
        <v>77</v>
      </c>
      <c r="C31" s="93"/>
      <c r="D31" s="92" t="s">
        <v>78</v>
      </c>
      <c r="E31" s="92"/>
      <c r="F31" s="91">
        <f>SUM(F8:F17)</f>
        <v>0</v>
      </c>
    </row>
    <row r="32" spans="1:6" ht="16.2" customHeight="1" x14ac:dyDescent="0.25">
      <c r="A32" s="74"/>
      <c r="B32" s="74"/>
      <c r="C32" s="74"/>
      <c r="D32" s="74"/>
      <c r="E32" s="74"/>
      <c r="F32" s="74"/>
    </row>
    <row r="33" spans="1:6" ht="16.95" customHeight="1" x14ac:dyDescent="0.25">
      <c r="A33" s="74"/>
      <c r="B33" s="74"/>
      <c r="C33" s="74"/>
      <c r="D33" s="74"/>
      <c r="E33" s="74"/>
      <c r="F33" s="74"/>
    </row>
  </sheetData>
  <sheetProtection algorithmName="SHA-512" hashValue="+IULzeUpLQ8Od0KrUyqPDM18OlhNxqOhFwW0O1eLA+Og+tkllWXZ4SDWmL389F2gUS+xVq/I7wXUk7U6P5hxpg==" saltValue="VDEDLjz0MDVa2oJduEe0Mg==" spinCount="100000" sheet="1" formatCells="0" formatColumns="0" formatRows="0"/>
  <mergeCells count="9">
    <mergeCell ref="A32:F32"/>
    <mergeCell ref="A33:F33"/>
    <mergeCell ref="A1:B1"/>
    <mergeCell ref="A2:F2"/>
    <mergeCell ref="A3:B3"/>
    <mergeCell ref="E3:F3"/>
    <mergeCell ref="A4:F4"/>
    <mergeCell ref="B31:C31"/>
    <mergeCell ref="D31:E31"/>
  </mergeCells>
  <phoneticPr fontId="5" type="noConversion"/>
  <pageMargins left="0.98" right="0.47" top="0.315" bottom="0.315" header="0" footer="0"/>
  <pageSetup paperSize="9" fitToWidth="0" fitToHeight="0"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F34"/>
  <sheetViews>
    <sheetView showZeros="0" view="pageBreakPreview" zoomScaleNormal="100" workbookViewId="0">
      <selection activeCell="E9" sqref="E9"/>
    </sheetView>
  </sheetViews>
  <sheetFormatPr defaultColWidth="9" defaultRowHeight="15.6" x14ac:dyDescent="0.25"/>
  <cols>
    <col min="1" max="1" width="8.09765625" customWidth="1"/>
    <col min="2" max="2" width="35.09765625" customWidth="1"/>
    <col min="3" max="3" width="8.09765625" customWidth="1"/>
    <col min="4" max="5" width="9.69921875" customWidth="1"/>
    <col min="6" max="6" width="10.3984375" customWidth="1"/>
    <col min="7" max="7" width="37.69921875" customWidth="1"/>
  </cols>
  <sheetData>
    <row r="1" spans="1:6" x14ac:dyDescent="0.25">
      <c r="A1" s="75" t="s">
        <v>41</v>
      </c>
      <c r="B1" s="75"/>
      <c r="C1" s="20"/>
      <c r="D1" s="20"/>
      <c r="E1" s="33"/>
      <c r="F1" s="34"/>
    </row>
    <row r="2" spans="1:6" ht="33" customHeight="1" x14ac:dyDescent="0.25">
      <c r="A2" s="76" t="s">
        <v>42</v>
      </c>
      <c r="B2" s="76"/>
      <c r="C2" s="76"/>
      <c r="D2" s="76"/>
      <c r="E2" s="76"/>
      <c r="F2" s="76"/>
    </row>
    <row r="3" spans="1:6" ht="14.1" customHeight="1" x14ac:dyDescent="0.25">
      <c r="A3" s="74" t="str">
        <f>'100章'!A3</f>
        <v>合同段:C020桂畔至白家渠K0+000—K10+676段公路养护工程</v>
      </c>
      <c r="B3" s="74"/>
      <c r="C3" s="2"/>
      <c r="D3" s="2"/>
      <c r="E3" s="74" t="s">
        <v>44</v>
      </c>
      <c r="F3" s="74"/>
    </row>
    <row r="4" spans="1:6" ht="33" customHeight="1" x14ac:dyDescent="0.25">
      <c r="A4" s="77" t="s">
        <v>79</v>
      </c>
      <c r="B4" s="77"/>
      <c r="C4" s="77"/>
      <c r="D4" s="77"/>
      <c r="E4" s="77"/>
      <c r="F4" s="77"/>
    </row>
    <row r="5" spans="1:6" ht="24.9" customHeight="1" x14ac:dyDescent="0.25">
      <c r="A5" s="21" t="s">
        <v>46</v>
      </c>
      <c r="B5" s="22" t="s">
        <v>47</v>
      </c>
      <c r="C5" s="22" t="s">
        <v>48</v>
      </c>
      <c r="D5" s="22" t="s">
        <v>49</v>
      </c>
      <c r="E5" s="22" t="s">
        <v>50</v>
      </c>
      <c r="F5" s="35" t="s">
        <v>51</v>
      </c>
    </row>
    <row r="6" spans="1:6" ht="24.9" customHeight="1" x14ac:dyDescent="0.25">
      <c r="A6" s="23" t="s">
        <v>80</v>
      </c>
      <c r="B6" s="24" t="s">
        <v>81</v>
      </c>
      <c r="C6" s="7"/>
      <c r="D6" s="9"/>
      <c r="E6" s="9"/>
      <c r="F6" s="14"/>
    </row>
    <row r="7" spans="1:6" ht="24.9" customHeight="1" x14ac:dyDescent="0.25">
      <c r="A7" s="23" t="s">
        <v>82</v>
      </c>
      <c r="B7" s="24" t="s">
        <v>83</v>
      </c>
      <c r="C7" s="7"/>
      <c r="D7" s="9"/>
      <c r="E7" s="9"/>
      <c r="F7" s="14"/>
    </row>
    <row r="8" spans="1:6" ht="24.9" customHeight="1" x14ac:dyDescent="0.25">
      <c r="A8" s="23" t="s">
        <v>56</v>
      </c>
      <c r="B8" s="24" t="s">
        <v>84</v>
      </c>
      <c r="C8" s="7" t="s">
        <v>85</v>
      </c>
      <c r="D8" s="87">
        <v>602.83000000000004</v>
      </c>
      <c r="E8" s="89"/>
      <c r="F8" s="14">
        <f>ROUND(D8*E8,)</f>
        <v>0</v>
      </c>
    </row>
    <row r="9" spans="1:6" ht="24.9" customHeight="1" x14ac:dyDescent="0.15">
      <c r="A9" s="25"/>
      <c r="B9" s="26"/>
      <c r="C9" s="27"/>
      <c r="D9" s="28"/>
      <c r="E9" s="37"/>
      <c r="F9" s="38"/>
    </row>
    <row r="10" spans="1:6" ht="24.9" customHeight="1" x14ac:dyDescent="0.15">
      <c r="A10" s="25"/>
      <c r="B10" s="26"/>
      <c r="C10" s="27"/>
      <c r="D10" s="28"/>
      <c r="E10" s="37"/>
      <c r="F10" s="38"/>
    </row>
    <row r="11" spans="1:6" ht="24.9" customHeight="1" x14ac:dyDescent="0.15">
      <c r="A11" s="25"/>
      <c r="B11" s="26"/>
      <c r="C11" s="27"/>
      <c r="D11" s="28"/>
      <c r="E11" s="37"/>
      <c r="F11" s="38"/>
    </row>
    <row r="12" spans="1:6" ht="24.9" customHeight="1" x14ac:dyDescent="0.15">
      <c r="A12" s="25"/>
      <c r="B12" s="26"/>
      <c r="C12" s="27"/>
      <c r="D12" s="28"/>
      <c r="E12" s="37"/>
      <c r="F12" s="38"/>
    </row>
    <row r="13" spans="1:6" ht="24.9" customHeight="1" x14ac:dyDescent="0.15">
      <c r="A13" s="25"/>
      <c r="B13" s="26"/>
      <c r="C13" s="27"/>
      <c r="D13" s="28"/>
      <c r="E13" s="37"/>
      <c r="F13" s="38"/>
    </row>
    <row r="14" spans="1:6" ht="24.9" customHeight="1" x14ac:dyDescent="0.15">
      <c r="A14" s="25"/>
      <c r="B14" s="26"/>
      <c r="C14" s="27"/>
      <c r="D14" s="28"/>
      <c r="E14" s="37"/>
      <c r="F14" s="38"/>
    </row>
    <row r="15" spans="1:6" ht="24.9" customHeight="1" x14ac:dyDescent="0.15">
      <c r="A15" s="25"/>
      <c r="B15" s="26"/>
      <c r="C15" s="27"/>
      <c r="D15" s="28"/>
      <c r="E15" s="37"/>
      <c r="F15" s="38"/>
    </row>
    <row r="16" spans="1:6" ht="24.9" customHeight="1" x14ac:dyDescent="0.15">
      <c r="A16" s="25"/>
      <c r="B16" s="26"/>
      <c r="C16" s="27"/>
      <c r="D16" s="28"/>
      <c r="E16" s="37"/>
      <c r="F16" s="38"/>
    </row>
    <row r="17" spans="1:6" ht="24.9" customHeight="1" x14ac:dyDescent="0.15">
      <c r="A17" s="25"/>
      <c r="B17" s="26"/>
      <c r="C17" s="27"/>
      <c r="D17" s="28"/>
      <c r="E17" s="37"/>
      <c r="F17" s="38"/>
    </row>
    <row r="18" spans="1:6" ht="24.9" customHeight="1" x14ac:dyDescent="0.15">
      <c r="A18" s="25"/>
      <c r="B18" s="26"/>
      <c r="C18" s="27"/>
      <c r="D18" s="28"/>
      <c r="E18" s="37"/>
      <c r="F18" s="38"/>
    </row>
    <row r="19" spans="1:6" ht="24.9" customHeight="1" x14ac:dyDescent="0.15">
      <c r="A19" s="25"/>
      <c r="B19" s="26"/>
      <c r="C19" s="27"/>
      <c r="D19" s="28"/>
      <c r="E19" s="37"/>
      <c r="F19" s="38"/>
    </row>
    <row r="20" spans="1:6" ht="24.9" customHeight="1" x14ac:dyDescent="0.15">
      <c r="A20" s="25"/>
      <c r="B20" s="26"/>
      <c r="C20" s="27"/>
      <c r="D20" s="28"/>
      <c r="E20" s="37"/>
      <c r="F20" s="38"/>
    </row>
    <row r="21" spans="1:6" ht="24.9" customHeight="1" x14ac:dyDescent="0.15">
      <c r="A21" s="25"/>
      <c r="B21" s="26"/>
      <c r="C21" s="27"/>
      <c r="D21" s="28"/>
      <c r="E21" s="37"/>
      <c r="F21" s="38"/>
    </row>
    <row r="22" spans="1:6" ht="24.9" customHeight="1" x14ac:dyDescent="0.15">
      <c r="A22" s="25"/>
      <c r="B22" s="26"/>
      <c r="C22" s="27"/>
      <c r="D22" s="28"/>
      <c r="E22" s="37"/>
      <c r="F22" s="38"/>
    </row>
    <row r="23" spans="1:6" ht="24.9" customHeight="1" x14ac:dyDescent="0.15">
      <c r="A23" s="25"/>
      <c r="B23" s="26"/>
      <c r="C23" s="27"/>
      <c r="D23" s="28"/>
      <c r="E23" s="37"/>
      <c r="F23" s="38"/>
    </row>
    <row r="24" spans="1:6" ht="24.9" customHeight="1" x14ac:dyDescent="0.15">
      <c r="A24" s="25"/>
      <c r="B24" s="26"/>
      <c r="C24" s="27"/>
      <c r="D24" s="28"/>
      <c r="E24" s="37"/>
      <c r="F24" s="38"/>
    </row>
    <row r="25" spans="1:6" ht="24.9" customHeight="1" x14ac:dyDescent="0.15">
      <c r="A25" s="25"/>
      <c r="B25" s="30"/>
      <c r="C25" s="27"/>
      <c r="D25" s="28"/>
      <c r="E25" s="37"/>
      <c r="F25" s="38"/>
    </row>
    <row r="26" spans="1:6" ht="24.9" customHeight="1" x14ac:dyDescent="0.15">
      <c r="A26" s="25"/>
      <c r="B26" s="26"/>
      <c r="C26" s="27"/>
      <c r="D26" s="28"/>
      <c r="E26" s="37"/>
      <c r="F26" s="38"/>
    </row>
    <row r="27" spans="1:6" ht="24.9" customHeight="1" x14ac:dyDescent="0.15">
      <c r="A27" s="25"/>
      <c r="B27" s="26"/>
      <c r="C27" s="27"/>
      <c r="D27" s="28"/>
      <c r="E27" s="37"/>
      <c r="F27" s="38"/>
    </row>
    <row r="28" spans="1:6" ht="24.9" customHeight="1" x14ac:dyDescent="0.15">
      <c r="A28" s="25"/>
      <c r="B28" s="26"/>
      <c r="C28" s="27"/>
      <c r="D28" s="28"/>
      <c r="E28" s="37"/>
      <c r="F28" s="38"/>
    </row>
    <row r="29" spans="1:6" ht="24.9" customHeight="1" x14ac:dyDescent="0.15">
      <c r="A29" s="25"/>
      <c r="B29" s="26"/>
      <c r="C29" s="27"/>
      <c r="D29" s="42"/>
      <c r="E29" s="37"/>
      <c r="F29" s="38"/>
    </row>
    <row r="30" spans="1:6" ht="24.9" customHeight="1" x14ac:dyDescent="0.15">
      <c r="A30" s="25"/>
      <c r="B30" s="26"/>
      <c r="C30" s="27"/>
      <c r="D30" s="28"/>
      <c r="E30" s="43"/>
      <c r="F30" s="38"/>
    </row>
    <row r="31" spans="1:6" ht="24.9" customHeight="1" x14ac:dyDescent="0.15">
      <c r="A31" s="25"/>
      <c r="B31" s="26"/>
      <c r="C31" s="27"/>
      <c r="D31" s="28"/>
      <c r="E31" s="43"/>
      <c r="F31" s="38" t="str">
        <f>IF(E31,ROUND(E31*D31,0),"")</f>
        <v/>
      </c>
    </row>
    <row r="32" spans="1:6" ht="33" customHeight="1" thickBot="1" x14ac:dyDescent="0.3">
      <c r="A32" s="32"/>
      <c r="B32" s="93" t="s">
        <v>86</v>
      </c>
      <c r="C32" s="93"/>
      <c r="D32" s="92" t="s">
        <v>78</v>
      </c>
      <c r="E32" s="92"/>
      <c r="F32" s="91">
        <f>SUM(F8)</f>
        <v>0</v>
      </c>
    </row>
    <row r="33" spans="1:6" ht="16.2" customHeight="1" x14ac:dyDescent="0.25">
      <c r="A33" s="74"/>
      <c r="B33" s="74"/>
      <c r="C33" s="74"/>
      <c r="D33" s="74"/>
      <c r="E33" s="74"/>
      <c r="F33" s="74"/>
    </row>
    <row r="34" spans="1:6" ht="16.95" customHeight="1" x14ac:dyDescent="0.25">
      <c r="A34" s="74"/>
      <c r="B34" s="74"/>
      <c r="C34" s="74"/>
      <c r="D34" s="74"/>
      <c r="E34" s="74"/>
      <c r="F34" s="74"/>
    </row>
  </sheetData>
  <sheetProtection algorithmName="SHA-512" hashValue="UCNKzWoNKfJxgA+9RiC+3YuaQI4WgAjZS+TpQOQyDSyYE7HTS4Ao8wo4Ube1RhjStBTZ53lQWoSfojgSulf5jQ==" saltValue="xY0weXFSZ0HVTpCj9PE3NA==" spinCount="100000" sheet="1" formatCells="0" formatColumns="0" formatRows="0"/>
  <mergeCells count="9">
    <mergeCell ref="A33:F33"/>
    <mergeCell ref="A34:F34"/>
    <mergeCell ref="A1:B1"/>
    <mergeCell ref="A2:F2"/>
    <mergeCell ref="A3:B3"/>
    <mergeCell ref="E3:F3"/>
    <mergeCell ref="A4:F4"/>
    <mergeCell ref="B32:C32"/>
    <mergeCell ref="D32:E32"/>
  </mergeCells>
  <phoneticPr fontId="5" type="noConversion"/>
  <pageMargins left="0.98" right="0.47" top="0.315" bottom="0.315" header="0" footer="0"/>
  <pageSetup paperSize="9" fitToWidth="0" fitToHeight="0"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F34"/>
  <sheetViews>
    <sheetView showZeros="0" view="pageBreakPreview" topLeftCell="A25" zoomScaleNormal="100" workbookViewId="0">
      <selection activeCell="E8" sqref="E8"/>
    </sheetView>
  </sheetViews>
  <sheetFormatPr defaultColWidth="9" defaultRowHeight="15.6" x14ac:dyDescent="0.25"/>
  <cols>
    <col min="1" max="1" width="8.09765625" customWidth="1"/>
    <col min="2" max="2" width="35.09765625" customWidth="1"/>
    <col min="3" max="3" width="8.09765625" customWidth="1"/>
    <col min="4" max="5" width="9.69921875" customWidth="1"/>
    <col min="6" max="6" width="10.09765625" customWidth="1"/>
    <col min="7" max="7" width="20" customWidth="1"/>
  </cols>
  <sheetData>
    <row r="1" spans="1:6" x14ac:dyDescent="0.25">
      <c r="A1" s="75" t="s">
        <v>41</v>
      </c>
      <c r="B1" s="75"/>
      <c r="C1" s="20"/>
      <c r="D1" s="20"/>
      <c r="E1" s="33"/>
      <c r="F1" s="34"/>
    </row>
    <row r="2" spans="1:6" ht="33" customHeight="1" x14ac:dyDescent="0.25">
      <c r="A2" s="76" t="s">
        <v>42</v>
      </c>
      <c r="B2" s="76"/>
      <c r="C2" s="76"/>
      <c r="D2" s="76"/>
      <c r="E2" s="76"/>
      <c r="F2" s="76"/>
    </row>
    <row r="3" spans="1:6" ht="14.1" customHeight="1" x14ac:dyDescent="0.25">
      <c r="A3" s="74" t="str">
        <f>'100章'!A3</f>
        <v>合同段:C020桂畔至白家渠K0+000—K10+676段公路养护工程</v>
      </c>
      <c r="B3" s="74"/>
      <c r="C3" s="2"/>
      <c r="D3" s="2"/>
      <c r="E3" s="74" t="s">
        <v>44</v>
      </c>
      <c r="F3" s="74"/>
    </row>
    <row r="4" spans="1:6" ht="33" customHeight="1" x14ac:dyDescent="0.25">
      <c r="A4" s="77" t="s">
        <v>87</v>
      </c>
      <c r="B4" s="77"/>
      <c r="C4" s="77"/>
      <c r="D4" s="77"/>
      <c r="E4" s="77"/>
      <c r="F4" s="77"/>
    </row>
    <row r="5" spans="1:6" ht="24.9" customHeight="1" x14ac:dyDescent="0.25">
      <c r="A5" s="21" t="s">
        <v>46</v>
      </c>
      <c r="B5" s="22" t="s">
        <v>47</v>
      </c>
      <c r="C5" s="22" t="s">
        <v>48</v>
      </c>
      <c r="D5" s="22" t="s">
        <v>49</v>
      </c>
      <c r="E5" s="22" t="s">
        <v>50</v>
      </c>
      <c r="F5" s="35" t="s">
        <v>51</v>
      </c>
    </row>
    <row r="6" spans="1:6" ht="24.9" customHeight="1" x14ac:dyDescent="0.25">
      <c r="A6" s="23" t="s">
        <v>88</v>
      </c>
      <c r="B6" s="24" t="s">
        <v>89</v>
      </c>
      <c r="C6" s="7"/>
      <c r="D6" s="9"/>
      <c r="E6" s="9"/>
      <c r="F6" s="14"/>
    </row>
    <row r="7" spans="1:6" ht="24.9" customHeight="1" x14ac:dyDescent="0.25">
      <c r="A7" s="23" t="s">
        <v>90</v>
      </c>
      <c r="B7" s="24" t="s">
        <v>91</v>
      </c>
      <c r="C7" s="7"/>
      <c r="D7" s="9"/>
      <c r="E7" s="9"/>
      <c r="F7" s="14"/>
    </row>
    <row r="8" spans="1:6" ht="24.9" customHeight="1" x14ac:dyDescent="0.25">
      <c r="A8" s="23" t="s">
        <v>56</v>
      </c>
      <c r="B8" s="24" t="s">
        <v>92</v>
      </c>
      <c r="C8" s="7" t="s">
        <v>85</v>
      </c>
      <c r="D8" s="87">
        <v>602.83000000000004</v>
      </c>
      <c r="E8" s="89"/>
      <c r="F8" s="14">
        <f>ROUND(D8*E8,)</f>
        <v>0</v>
      </c>
    </row>
    <row r="9" spans="1:6" ht="24.9" customHeight="1" x14ac:dyDescent="0.15">
      <c r="A9" s="25"/>
      <c r="B9" s="26"/>
      <c r="C9" s="27"/>
      <c r="D9" s="28"/>
      <c r="E9" s="37"/>
      <c r="F9" s="38"/>
    </row>
    <row r="10" spans="1:6" ht="24.9" customHeight="1" x14ac:dyDescent="0.15">
      <c r="A10" s="25"/>
      <c r="B10" s="26"/>
      <c r="C10" s="27"/>
      <c r="D10" s="28"/>
      <c r="E10" s="37"/>
      <c r="F10" s="38"/>
    </row>
    <row r="11" spans="1:6" ht="24.9" customHeight="1" x14ac:dyDescent="0.15">
      <c r="A11" s="25"/>
      <c r="B11" s="26"/>
      <c r="C11" s="27"/>
      <c r="D11" s="28"/>
      <c r="E11" s="37"/>
      <c r="F11" s="38"/>
    </row>
    <row r="12" spans="1:6" ht="24.9" customHeight="1" x14ac:dyDescent="0.15">
      <c r="A12" s="25"/>
      <c r="B12" s="30"/>
      <c r="C12" s="27"/>
      <c r="D12" s="28"/>
      <c r="E12" s="37"/>
      <c r="F12" s="38"/>
    </row>
    <row r="13" spans="1:6" ht="24.9" customHeight="1" x14ac:dyDescent="0.15">
      <c r="A13" s="25"/>
      <c r="B13" s="30"/>
      <c r="C13" s="27"/>
      <c r="D13" s="28"/>
      <c r="E13" s="37"/>
      <c r="F13" s="38"/>
    </row>
    <row r="14" spans="1:6" ht="24.9" customHeight="1" x14ac:dyDescent="0.15">
      <c r="A14" s="25"/>
      <c r="B14" s="26"/>
      <c r="C14" s="27"/>
      <c r="D14" s="28"/>
      <c r="E14" s="37"/>
      <c r="F14" s="38"/>
    </row>
    <row r="15" spans="1:6" ht="24.9" customHeight="1" x14ac:dyDescent="0.15">
      <c r="A15" s="25"/>
      <c r="B15" s="26"/>
      <c r="C15" s="27"/>
      <c r="D15" s="28"/>
      <c r="E15" s="37"/>
      <c r="F15" s="38"/>
    </row>
    <row r="16" spans="1:6" ht="24.9" customHeight="1" x14ac:dyDescent="0.15">
      <c r="A16" s="25"/>
      <c r="B16" s="26"/>
      <c r="C16" s="27"/>
      <c r="D16" s="28"/>
      <c r="E16" s="37"/>
      <c r="F16" s="38"/>
    </row>
    <row r="17" spans="1:6" ht="24.9" customHeight="1" x14ac:dyDescent="0.15">
      <c r="A17" s="25"/>
      <c r="B17" s="26"/>
      <c r="C17" s="27"/>
      <c r="D17" s="28"/>
      <c r="E17" s="37"/>
      <c r="F17" s="38"/>
    </row>
    <row r="18" spans="1:6" ht="24.9" customHeight="1" x14ac:dyDescent="0.15">
      <c r="A18" s="25"/>
      <c r="B18" s="26"/>
      <c r="C18" s="27"/>
      <c r="D18" s="28"/>
      <c r="E18" s="37"/>
      <c r="F18" s="38"/>
    </row>
    <row r="19" spans="1:6" ht="24.9" customHeight="1" x14ac:dyDescent="0.15">
      <c r="A19" s="25"/>
      <c r="B19" s="26"/>
      <c r="C19" s="27"/>
      <c r="D19" s="28"/>
      <c r="E19" s="37"/>
      <c r="F19" s="38"/>
    </row>
    <row r="20" spans="1:6" ht="24.9" customHeight="1" x14ac:dyDescent="0.15">
      <c r="A20" s="25"/>
      <c r="B20" s="26"/>
      <c r="C20" s="27"/>
      <c r="D20" s="28"/>
      <c r="E20" s="37"/>
      <c r="F20" s="38"/>
    </row>
    <row r="21" spans="1:6" ht="24.9" customHeight="1" x14ac:dyDescent="0.15">
      <c r="A21" s="25"/>
      <c r="B21" s="26"/>
      <c r="C21" s="27"/>
      <c r="D21" s="28"/>
      <c r="E21" s="37"/>
      <c r="F21" s="38"/>
    </row>
    <row r="22" spans="1:6" ht="24.9" customHeight="1" x14ac:dyDescent="0.15">
      <c r="A22" s="25"/>
      <c r="B22" s="26"/>
      <c r="C22" s="27"/>
      <c r="D22" s="28"/>
      <c r="E22" s="37"/>
      <c r="F22" s="38"/>
    </row>
    <row r="23" spans="1:6" ht="24.9" customHeight="1" x14ac:dyDescent="0.15">
      <c r="A23" s="25"/>
      <c r="B23" s="26"/>
      <c r="C23" s="27"/>
      <c r="D23" s="28"/>
      <c r="E23" s="37"/>
      <c r="F23" s="38"/>
    </row>
    <row r="24" spans="1:6" ht="24.9" customHeight="1" x14ac:dyDescent="0.15">
      <c r="A24" s="25"/>
      <c r="B24" s="26"/>
      <c r="C24" s="27"/>
      <c r="D24" s="28"/>
      <c r="E24" s="37"/>
      <c r="F24" s="38"/>
    </row>
    <row r="25" spans="1:6" ht="24.9" customHeight="1" x14ac:dyDescent="0.15">
      <c r="A25" s="25"/>
      <c r="B25" s="26"/>
      <c r="C25" s="27"/>
      <c r="D25" s="28"/>
      <c r="E25" s="37"/>
      <c r="F25" s="38" t="str">
        <f t="shared" ref="F25:F31" si="0">IF(E25,ROUND(E25*D25,0),"")</f>
        <v/>
      </c>
    </row>
    <row r="26" spans="1:6" ht="24.9" customHeight="1" x14ac:dyDescent="0.15">
      <c r="A26" s="25"/>
      <c r="B26" s="26"/>
      <c r="C26" s="27"/>
      <c r="D26" s="28"/>
      <c r="E26" s="37"/>
      <c r="F26" s="38" t="str">
        <f t="shared" si="0"/>
        <v/>
      </c>
    </row>
    <row r="27" spans="1:6" ht="24.9" customHeight="1" x14ac:dyDescent="0.15">
      <c r="A27" s="25"/>
      <c r="B27" s="26"/>
      <c r="C27" s="27"/>
      <c r="D27" s="28"/>
      <c r="E27" s="37"/>
      <c r="F27" s="38" t="str">
        <f t="shared" si="0"/>
        <v/>
      </c>
    </row>
    <row r="28" spans="1:6" ht="24.9" customHeight="1" x14ac:dyDescent="0.15">
      <c r="A28" s="25"/>
      <c r="B28" s="26"/>
      <c r="C28" s="27"/>
      <c r="D28" s="28"/>
      <c r="E28" s="37"/>
      <c r="F28" s="38" t="str">
        <f t="shared" si="0"/>
        <v/>
      </c>
    </row>
    <row r="29" spans="1:6" ht="24.9" customHeight="1" x14ac:dyDescent="0.15">
      <c r="A29" s="25"/>
      <c r="B29" s="26"/>
      <c r="C29" s="27"/>
      <c r="D29" s="28"/>
      <c r="E29" s="37"/>
      <c r="F29" s="38" t="str">
        <f t="shared" si="0"/>
        <v/>
      </c>
    </row>
    <row r="30" spans="1:6" ht="24.9" customHeight="1" x14ac:dyDescent="0.15">
      <c r="A30" s="25"/>
      <c r="B30" s="26"/>
      <c r="C30" s="27"/>
      <c r="D30" s="28"/>
      <c r="E30" s="37"/>
      <c r="F30" s="38" t="str">
        <f t="shared" si="0"/>
        <v/>
      </c>
    </row>
    <row r="31" spans="1:6" ht="24.9" customHeight="1" x14ac:dyDescent="0.15">
      <c r="A31" s="25"/>
      <c r="B31" s="26"/>
      <c r="C31" s="27"/>
      <c r="D31" s="28"/>
      <c r="E31" s="37"/>
      <c r="F31" s="38" t="str">
        <f t="shared" si="0"/>
        <v/>
      </c>
    </row>
    <row r="32" spans="1:6" ht="33" customHeight="1" thickBot="1" x14ac:dyDescent="0.3">
      <c r="A32" s="32"/>
      <c r="B32" s="93" t="s">
        <v>93</v>
      </c>
      <c r="C32" s="93"/>
      <c r="D32" s="92" t="s">
        <v>78</v>
      </c>
      <c r="E32" s="92"/>
      <c r="F32" s="91">
        <f>SUM(F8)</f>
        <v>0</v>
      </c>
    </row>
    <row r="33" spans="1:6" ht="16.2" customHeight="1" x14ac:dyDescent="0.25">
      <c r="A33" s="74"/>
      <c r="B33" s="74"/>
      <c r="C33" s="74"/>
      <c r="D33" s="74"/>
      <c r="E33" s="74"/>
      <c r="F33" s="74"/>
    </row>
    <row r="34" spans="1:6" ht="16.95" customHeight="1" x14ac:dyDescent="0.25">
      <c r="A34" s="74"/>
      <c r="B34" s="74"/>
      <c r="C34" s="74"/>
      <c r="D34" s="74"/>
      <c r="E34" s="74"/>
      <c r="F34" s="74"/>
    </row>
  </sheetData>
  <sheetProtection algorithmName="SHA-512" hashValue="dLX3STo46UpqetkrC0tDcUlahYX0+yKHZPn1YprEsyqrTl7YdOJBfesCQSqryfcnFHoJCPnYWzN2G256GV9ibQ==" saltValue="TVKMMKQ/dYq3DnwWSFyYIg==" spinCount="100000" sheet="1" formatCells="0" formatColumns="0" formatRows="0"/>
  <mergeCells count="9">
    <mergeCell ref="A33:F33"/>
    <mergeCell ref="A34:F34"/>
    <mergeCell ref="A1:B1"/>
    <mergeCell ref="A2:F2"/>
    <mergeCell ref="A3:B3"/>
    <mergeCell ref="E3:F3"/>
    <mergeCell ref="A4:F4"/>
    <mergeCell ref="B32:C32"/>
    <mergeCell ref="D32:E32"/>
  </mergeCells>
  <phoneticPr fontId="5" type="noConversion"/>
  <pageMargins left="0.98" right="0.47" top="0.315" bottom="0.315" header="0" footer="0"/>
  <pageSetup paperSize="9" fitToWidth="0" fitToHeight="0"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F31"/>
  <sheetViews>
    <sheetView showZeros="0" view="pageBreakPreview" zoomScaleNormal="100" workbookViewId="0">
      <selection activeCell="E12" sqref="E12"/>
    </sheetView>
  </sheetViews>
  <sheetFormatPr defaultColWidth="9" defaultRowHeight="15.6" x14ac:dyDescent="0.25"/>
  <cols>
    <col min="1" max="1" width="8.09765625" customWidth="1"/>
    <col min="2" max="2" width="35.09765625" customWidth="1"/>
    <col min="3" max="3" width="8.09765625" customWidth="1"/>
    <col min="4" max="5" width="9.69921875" customWidth="1"/>
    <col min="6" max="6" width="10.09765625" customWidth="1"/>
    <col min="7" max="7" width="36.8984375" customWidth="1"/>
  </cols>
  <sheetData>
    <row r="1" spans="1:6" x14ac:dyDescent="0.25">
      <c r="A1" s="75" t="s">
        <v>41</v>
      </c>
      <c r="B1" s="75"/>
      <c r="C1" s="20"/>
      <c r="D1" s="20"/>
      <c r="E1" s="33"/>
      <c r="F1" s="34"/>
    </row>
    <row r="2" spans="1:6" ht="33" customHeight="1" x14ac:dyDescent="0.25">
      <c r="A2" s="76" t="s">
        <v>42</v>
      </c>
      <c r="B2" s="76"/>
      <c r="C2" s="76"/>
      <c r="D2" s="76"/>
      <c r="E2" s="76"/>
      <c r="F2" s="76"/>
    </row>
    <row r="3" spans="1:6" ht="14.1" customHeight="1" x14ac:dyDescent="0.25">
      <c r="A3" s="74" t="str">
        <f>'100章'!A3</f>
        <v>合同段:C020桂畔至白家渠K0+000—K10+676段公路养护工程</v>
      </c>
      <c r="B3" s="74"/>
      <c r="C3" s="2"/>
      <c r="D3" s="2"/>
      <c r="E3" s="74" t="s">
        <v>44</v>
      </c>
      <c r="F3" s="74"/>
    </row>
    <row r="4" spans="1:6" ht="33" customHeight="1" x14ac:dyDescent="0.25">
      <c r="A4" s="77" t="s">
        <v>94</v>
      </c>
      <c r="B4" s="77"/>
      <c r="C4" s="77"/>
      <c r="D4" s="77"/>
      <c r="E4" s="77"/>
      <c r="F4" s="77"/>
    </row>
    <row r="5" spans="1:6" ht="24.9" customHeight="1" x14ac:dyDescent="0.25">
      <c r="A5" s="21" t="s">
        <v>46</v>
      </c>
      <c r="B5" s="22" t="s">
        <v>47</v>
      </c>
      <c r="C5" s="22" t="s">
        <v>48</v>
      </c>
      <c r="D5" s="22" t="s">
        <v>49</v>
      </c>
      <c r="E5" s="22" t="s">
        <v>50</v>
      </c>
      <c r="F5" s="35" t="s">
        <v>51</v>
      </c>
    </row>
    <row r="6" spans="1:6" ht="24.9" customHeight="1" x14ac:dyDescent="0.25">
      <c r="A6" s="23" t="s">
        <v>95</v>
      </c>
      <c r="B6" s="24" t="s">
        <v>96</v>
      </c>
      <c r="C6" s="7"/>
      <c r="D6" s="9"/>
      <c r="E6" s="9"/>
      <c r="F6" s="14"/>
    </row>
    <row r="7" spans="1:6" ht="24.9" customHeight="1" x14ac:dyDescent="0.25">
      <c r="A7" s="23" t="s">
        <v>97</v>
      </c>
      <c r="B7" s="24" t="s">
        <v>98</v>
      </c>
      <c r="C7" s="7"/>
      <c r="D7" s="9"/>
      <c r="E7" s="9"/>
      <c r="F7" s="36"/>
    </row>
    <row r="8" spans="1:6" ht="24.9" customHeight="1" x14ac:dyDescent="0.25">
      <c r="A8" s="23" t="s">
        <v>56</v>
      </c>
      <c r="B8" s="24" t="s">
        <v>99</v>
      </c>
      <c r="C8" s="7" t="s">
        <v>100</v>
      </c>
      <c r="D8" s="7">
        <v>796</v>
      </c>
      <c r="E8" s="89"/>
      <c r="F8" s="14">
        <f>ROUND(D8*E8,)</f>
        <v>0</v>
      </c>
    </row>
    <row r="9" spans="1:6" ht="24.9" customHeight="1" x14ac:dyDescent="0.25">
      <c r="A9" s="23" t="s">
        <v>60</v>
      </c>
      <c r="B9" s="24" t="s">
        <v>101</v>
      </c>
      <c r="C9" s="7" t="s">
        <v>100</v>
      </c>
      <c r="D9" s="87">
        <v>312</v>
      </c>
      <c r="E9" s="89"/>
      <c r="F9" s="14">
        <f t="shared" ref="F9:F11" si="0">ROUND(D9*E9,)</f>
        <v>0</v>
      </c>
    </row>
    <row r="10" spans="1:6" ht="24.9" customHeight="1" x14ac:dyDescent="0.25">
      <c r="A10" s="23" t="s">
        <v>102</v>
      </c>
      <c r="B10" s="24" t="s">
        <v>103</v>
      </c>
      <c r="C10" s="7" t="s">
        <v>100</v>
      </c>
      <c r="D10" s="87">
        <v>312</v>
      </c>
      <c r="E10" s="89"/>
      <c r="F10" s="14">
        <f t="shared" si="0"/>
        <v>0</v>
      </c>
    </row>
    <row r="11" spans="1:6" ht="24.9" customHeight="1" x14ac:dyDescent="0.15">
      <c r="A11" s="25" t="s">
        <v>104</v>
      </c>
      <c r="B11" s="26" t="s">
        <v>105</v>
      </c>
      <c r="C11" s="27" t="s">
        <v>106</v>
      </c>
      <c r="D11" s="90">
        <v>75</v>
      </c>
      <c r="E11" s="43"/>
      <c r="F11" s="14">
        <f t="shared" si="0"/>
        <v>0</v>
      </c>
    </row>
    <row r="12" spans="1:6" ht="24.9" customHeight="1" x14ac:dyDescent="0.15">
      <c r="A12" s="25"/>
      <c r="B12" s="26"/>
      <c r="C12" s="27"/>
      <c r="D12" s="28"/>
      <c r="E12" s="37"/>
      <c r="F12" s="38"/>
    </row>
    <row r="13" spans="1:6" ht="24.9" customHeight="1" x14ac:dyDescent="0.15">
      <c r="A13" s="25"/>
      <c r="B13" s="26"/>
      <c r="C13" s="27"/>
      <c r="D13" s="28"/>
      <c r="E13" s="37"/>
      <c r="F13" s="38"/>
    </row>
    <row r="14" spans="1:6" ht="24.9" customHeight="1" x14ac:dyDescent="0.15">
      <c r="A14" s="25"/>
      <c r="B14" s="26"/>
      <c r="C14" s="27"/>
      <c r="D14" s="28"/>
      <c r="E14" s="37"/>
      <c r="F14" s="38"/>
    </row>
    <row r="15" spans="1:6" ht="24.9" customHeight="1" x14ac:dyDescent="0.15">
      <c r="A15" s="25"/>
      <c r="B15" s="26"/>
      <c r="C15" s="27"/>
      <c r="D15" s="28"/>
      <c r="E15" s="37"/>
      <c r="F15" s="38"/>
    </row>
    <row r="16" spans="1:6" ht="24.9" customHeight="1" x14ac:dyDescent="0.15">
      <c r="A16" s="25"/>
      <c r="B16" s="26"/>
      <c r="C16" s="27"/>
      <c r="D16" s="28"/>
      <c r="E16" s="37"/>
      <c r="F16" s="38"/>
    </row>
    <row r="17" spans="1:6" ht="24.9" customHeight="1" x14ac:dyDescent="0.15">
      <c r="A17" s="25"/>
      <c r="B17" s="26"/>
      <c r="C17" s="27"/>
      <c r="D17" s="28"/>
      <c r="E17" s="37"/>
      <c r="F17" s="38"/>
    </row>
    <row r="18" spans="1:6" ht="24.9" customHeight="1" x14ac:dyDescent="0.15">
      <c r="A18" s="25"/>
      <c r="B18" s="26"/>
      <c r="C18" s="27"/>
      <c r="D18" s="28"/>
      <c r="E18" s="37"/>
      <c r="F18" s="38"/>
    </row>
    <row r="19" spans="1:6" ht="24.9" customHeight="1" x14ac:dyDescent="0.15">
      <c r="A19" s="25"/>
      <c r="B19" s="26"/>
      <c r="C19" s="27"/>
      <c r="D19" s="28"/>
      <c r="E19" s="37"/>
      <c r="F19" s="38"/>
    </row>
    <row r="20" spans="1:6" ht="24.9" customHeight="1" x14ac:dyDescent="0.15">
      <c r="A20" s="25"/>
      <c r="B20" s="26"/>
      <c r="C20" s="27"/>
      <c r="D20" s="28"/>
      <c r="E20" s="37"/>
      <c r="F20" s="38"/>
    </row>
    <row r="21" spans="1:6" ht="24.9" customHeight="1" x14ac:dyDescent="0.25">
      <c r="A21" s="29"/>
      <c r="B21" s="8"/>
      <c r="C21" s="8"/>
      <c r="D21" s="9"/>
      <c r="E21" s="39"/>
      <c r="F21" s="40"/>
    </row>
    <row r="22" spans="1:6" ht="24.9" customHeight="1" x14ac:dyDescent="0.15">
      <c r="A22" s="25"/>
      <c r="B22" s="26"/>
      <c r="C22" s="27"/>
      <c r="D22" s="28"/>
      <c r="E22" s="37"/>
      <c r="F22" s="38" t="str">
        <f t="shared" ref="F22:F28" si="1">IF(E22,ROUND(E22*D22,0),"")</f>
        <v/>
      </c>
    </row>
    <row r="23" spans="1:6" ht="24.9" customHeight="1" x14ac:dyDescent="0.15">
      <c r="A23" s="25"/>
      <c r="B23" s="30"/>
      <c r="C23" s="27"/>
      <c r="D23" s="28"/>
      <c r="E23" s="37"/>
      <c r="F23" s="38" t="str">
        <f t="shared" si="1"/>
        <v/>
      </c>
    </row>
    <row r="24" spans="1:6" ht="24.9" customHeight="1" x14ac:dyDescent="0.15">
      <c r="A24" s="25"/>
      <c r="B24" s="30"/>
      <c r="C24" s="27"/>
      <c r="D24" s="28"/>
      <c r="E24" s="37"/>
      <c r="F24" s="38" t="str">
        <f t="shared" si="1"/>
        <v/>
      </c>
    </row>
    <row r="25" spans="1:6" ht="24.9" customHeight="1" x14ac:dyDescent="0.15">
      <c r="A25" s="31"/>
      <c r="B25" s="26"/>
      <c r="C25" s="27"/>
      <c r="D25" s="28"/>
      <c r="E25" s="37"/>
      <c r="F25" s="38" t="str">
        <f t="shared" si="1"/>
        <v/>
      </c>
    </row>
    <row r="26" spans="1:6" ht="24.9" customHeight="1" x14ac:dyDescent="0.15">
      <c r="A26" s="25"/>
      <c r="B26" s="26"/>
      <c r="C26" s="27"/>
      <c r="D26" s="28"/>
      <c r="E26" s="37"/>
      <c r="F26" s="38" t="str">
        <f t="shared" si="1"/>
        <v/>
      </c>
    </row>
    <row r="27" spans="1:6" ht="24.9" customHeight="1" x14ac:dyDescent="0.15">
      <c r="A27" s="25"/>
      <c r="B27" s="26"/>
      <c r="C27" s="27"/>
      <c r="D27" s="28"/>
      <c r="E27" s="37"/>
      <c r="F27" s="38" t="str">
        <f t="shared" si="1"/>
        <v/>
      </c>
    </row>
    <row r="28" spans="1:6" ht="24.9" customHeight="1" x14ac:dyDescent="0.15">
      <c r="A28" s="25"/>
      <c r="B28" s="26"/>
      <c r="C28" s="27"/>
      <c r="D28" s="28"/>
      <c r="E28" s="37"/>
      <c r="F28" s="38" t="str">
        <f t="shared" si="1"/>
        <v/>
      </c>
    </row>
    <row r="29" spans="1:6" ht="33" customHeight="1" thickBot="1" x14ac:dyDescent="0.3">
      <c r="A29" s="32"/>
      <c r="B29" s="93" t="s">
        <v>107</v>
      </c>
      <c r="C29" s="93"/>
      <c r="D29" s="92" t="s">
        <v>108</v>
      </c>
      <c r="E29" s="92"/>
      <c r="F29" s="91">
        <f>SUM(F8:F11)</f>
        <v>0</v>
      </c>
    </row>
    <row r="30" spans="1:6" ht="16.2" customHeight="1" x14ac:dyDescent="0.25">
      <c r="A30" s="74"/>
      <c r="B30" s="74"/>
      <c r="C30" s="74"/>
      <c r="D30" s="74"/>
      <c r="E30" s="74"/>
      <c r="F30" s="74"/>
    </row>
    <row r="31" spans="1:6" ht="16.95" customHeight="1" x14ac:dyDescent="0.25">
      <c r="A31" s="74"/>
      <c r="B31" s="74"/>
      <c r="C31" s="74"/>
      <c r="D31" s="74"/>
      <c r="E31" s="74"/>
      <c r="F31" s="74"/>
    </row>
  </sheetData>
  <sheetProtection algorithmName="SHA-512" hashValue="DcEn68lnUVbT3zyGdbClHFDnLRC9uELZZWRiTXTLK/kd/vO95swJpMRSbfc4uB9UIduGnX0GovaGeWcyZWyeeA==" saltValue="zOc6Z7CAMP1zN/TgpRnzkg==" spinCount="100000" sheet="1" formatCells="0" formatColumns="0" formatRows="0"/>
  <mergeCells count="9">
    <mergeCell ref="A30:F30"/>
    <mergeCell ref="A31:F31"/>
    <mergeCell ref="A1:B1"/>
    <mergeCell ref="A2:F2"/>
    <mergeCell ref="A3:B3"/>
    <mergeCell ref="E3:F3"/>
    <mergeCell ref="A4:F4"/>
    <mergeCell ref="B29:C29"/>
    <mergeCell ref="D29:E29"/>
  </mergeCells>
  <phoneticPr fontId="5" type="noConversion"/>
  <pageMargins left="0.98" right="0.47" top="0.315" bottom="0.315" header="0" footer="0"/>
  <pageSetup paperSize="9" fitToWidth="0" fitToHeight="0"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5"/>
  <sheetViews>
    <sheetView view="pageBreakPreview" zoomScaleNormal="100" workbookViewId="0">
      <selection activeCell="H8" sqref="H8"/>
    </sheetView>
  </sheetViews>
  <sheetFormatPr defaultColWidth="9" defaultRowHeight="15.6" x14ac:dyDescent="0.25"/>
  <cols>
    <col min="1" max="2" width="12.19921875" customWidth="1"/>
    <col min="3" max="3" width="44.69921875" customWidth="1"/>
    <col min="4" max="4" width="11.69921875" customWidth="1"/>
    <col min="5" max="5" width="20" customWidth="1"/>
  </cols>
  <sheetData>
    <row r="1" spans="1:4" x14ac:dyDescent="0.25">
      <c r="A1" s="75" t="s">
        <v>109</v>
      </c>
      <c r="B1" s="75"/>
      <c r="D1" s="1"/>
    </row>
    <row r="2" spans="1:4" ht="33" customHeight="1" x14ac:dyDescent="0.25">
      <c r="A2" s="76" t="s">
        <v>110</v>
      </c>
      <c r="B2" s="76"/>
      <c r="C2" s="76"/>
      <c r="D2" s="76"/>
    </row>
    <row r="3" spans="1:4" ht="16.95" customHeight="1" x14ac:dyDescent="0.25">
      <c r="A3" s="74" t="str">
        <f>'100章'!A3</f>
        <v>合同段:C020桂畔至白家渠K0+000—K10+676段公路养护工程</v>
      </c>
      <c r="B3" s="74"/>
      <c r="C3" s="74"/>
    </row>
    <row r="4" spans="1:4" ht="27.9" customHeight="1" x14ac:dyDescent="0.25">
      <c r="A4" s="4" t="s">
        <v>111</v>
      </c>
      <c r="B4" s="16" t="s">
        <v>112</v>
      </c>
      <c r="C4" s="16" t="s">
        <v>113</v>
      </c>
      <c r="D4" s="17" t="s">
        <v>114</v>
      </c>
    </row>
    <row r="5" spans="1:4" ht="28.5" customHeight="1" x14ac:dyDescent="0.25">
      <c r="A5" s="6" t="s">
        <v>59</v>
      </c>
      <c r="B5" s="7" t="s">
        <v>115</v>
      </c>
      <c r="C5" s="7" t="s">
        <v>45</v>
      </c>
      <c r="D5" s="18">
        <f>'100章'!F31</f>
        <v>0</v>
      </c>
    </row>
    <row r="6" spans="1:4" ht="28.5" customHeight="1" x14ac:dyDescent="0.25">
      <c r="A6" s="6">
        <v>2</v>
      </c>
      <c r="B6" s="7">
        <v>200</v>
      </c>
      <c r="C6" s="7" t="s">
        <v>79</v>
      </c>
      <c r="D6" s="18">
        <f>'200章'!F32</f>
        <v>0</v>
      </c>
    </row>
    <row r="7" spans="1:4" ht="28.5" customHeight="1" x14ac:dyDescent="0.25">
      <c r="A7" s="6">
        <v>3</v>
      </c>
      <c r="B7" s="7">
        <v>300</v>
      </c>
      <c r="C7" s="7" t="s">
        <v>87</v>
      </c>
      <c r="D7" s="18">
        <f>'300章'!F32</f>
        <v>0</v>
      </c>
    </row>
    <row r="8" spans="1:4" ht="28.5" customHeight="1" x14ac:dyDescent="0.25">
      <c r="A8" s="6">
        <v>4</v>
      </c>
      <c r="B8" s="7" t="s">
        <v>116</v>
      </c>
      <c r="C8" s="6" t="s">
        <v>94</v>
      </c>
      <c r="D8" s="18">
        <f>'600章 '!F29</f>
        <v>0</v>
      </c>
    </row>
    <row r="9" spans="1:4" ht="27.9" customHeight="1" x14ac:dyDescent="0.25">
      <c r="A9" s="6">
        <v>5</v>
      </c>
      <c r="B9" s="80" t="s">
        <v>117</v>
      </c>
      <c r="C9" s="80"/>
      <c r="D9" s="18">
        <f>D5+D6+D7+D8</f>
        <v>0</v>
      </c>
    </row>
    <row r="10" spans="1:4" ht="27.9" customHeight="1" x14ac:dyDescent="0.25">
      <c r="A10" s="6">
        <v>6</v>
      </c>
      <c r="B10" s="78" t="s">
        <v>118</v>
      </c>
      <c r="C10" s="78"/>
      <c r="D10" s="18"/>
    </row>
    <row r="11" spans="1:4" ht="27.9" customHeight="1" x14ac:dyDescent="0.25">
      <c r="A11" s="6">
        <v>7</v>
      </c>
      <c r="B11" s="78" t="s">
        <v>119</v>
      </c>
      <c r="C11" s="78"/>
      <c r="D11" s="18">
        <f>D9-D10</f>
        <v>0</v>
      </c>
    </row>
    <row r="12" spans="1:4" ht="27.15" customHeight="1" x14ac:dyDescent="0.25">
      <c r="A12" s="6">
        <v>8</v>
      </c>
      <c r="B12" s="78" t="s">
        <v>120</v>
      </c>
      <c r="C12" s="78"/>
      <c r="D12" s="18"/>
    </row>
    <row r="13" spans="1:4" ht="27.9" customHeight="1" x14ac:dyDescent="0.25">
      <c r="A13" s="6">
        <v>9</v>
      </c>
      <c r="B13" s="78" t="s">
        <v>121</v>
      </c>
      <c r="C13" s="78"/>
      <c r="D13" s="18"/>
    </row>
    <row r="14" spans="1:4" ht="27.9" customHeight="1" x14ac:dyDescent="0.25">
      <c r="A14" s="6">
        <v>10</v>
      </c>
      <c r="B14" s="79" t="s">
        <v>122</v>
      </c>
      <c r="C14" s="79"/>
      <c r="D14" s="19">
        <f>D9+D12+D13</f>
        <v>0</v>
      </c>
    </row>
    <row r="15" spans="1:4" ht="361.2" customHeight="1" x14ac:dyDescent="0.25"/>
  </sheetData>
  <sheetProtection algorithmName="SHA-512" hashValue="+0cGtzLx360BD8f0J7X7W1LCbCDe7SNDGRW1c9b85rQggY4R5f4XZuHDQwuqD4tyb8S/OnI3rcGTKwflH2vInw==" saltValue="7D3met4qushafZHxAzkacQ==" spinCount="100000" sheet="1" formatCells="0" formatColumns="0" formatRows="0"/>
  <mergeCells count="9">
    <mergeCell ref="B11:C11"/>
    <mergeCell ref="B12:C12"/>
    <mergeCell ref="B13:C13"/>
    <mergeCell ref="B14:C14"/>
    <mergeCell ref="A1:B1"/>
    <mergeCell ref="A2:D2"/>
    <mergeCell ref="A3:C3"/>
    <mergeCell ref="B9:C9"/>
    <mergeCell ref="B10:C10"/>
  </mergeCells>
  <phoneticPr fontId="5" type="noConversion"/>
  <pageMargins left="0.98" right="0.47" top="0.315" bottom="0.315" header="0" footer="0"/>
  <pageSetup paperSize="9" fitToWidth="0" fitToHeight="0"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R25"/>
  <sheetViews>
    <sheetView workbookViewId="0">
      <selection activeCell="U18" sqref="U18"/>
    </sheetView>
  </sheetViews>
  <sheetFormatPr defaultColWidth="9" defaultRowHeight="15.6" x14ac:dyDescent="0.25"/>
  <cols>
    <col min="1" max="1" width="3.09765625" customWidth="1"/>
    <col min="2" max="2" width="6.59765625" customWidth="1"/>
    <col min="3" max="3" width="17.19921875" customWidth="1"/>
    <col min="4" max="12" width="6.09765625" customWidth="1"/>
    <col min="13" max="18" width="6.69921875" customWidth="1"/>
    <col min="19" max="19" width="20" customWidth="1"/>
  </cols>
  <sheetData>
    <row r="1" spans="1:18" x14ac:dyDescent="0.25">
      <c r="A1" s="85" t="s">
        <v>123</v>
      </c>
      <c r="B1" s="85"/>
      <c r="C1" s="85"/>
      <c r="D1" s="1"/>
    </row>
    <row r="2" spans="1:18" ht="33" customHeight="1" x14ac:dyDescent="0.25">
      <c r="A2" s="76" t="s">
        <v>124</v>
      </c>
      <c r="B2" s="76"/>
      <c r="C2" s="76"/>
      <c r="D2" s="76"/>
      <c r="E2" s="76"/>
      <c r="F2" s="76"/>
      <c r="G2" s="76"/>
      <c r="H2" s="76"/>
      <c r="I2" s="76"/>
      <c r="J2" s="76"/>
      <c r="K2" s="76"/>
      <c r="L2" s="76"/>
      <c r="M2" s="76"/>
      <c r="N2" s="76"/>
      <c r="O2" s="76"/>
      <c r="P2" s="76"/>
      <c r="Q2" s="76"/>
      <c r="R2" s="76"/>
    </row>
    <row r="3" spans="1:18" ht="16.05" customHeight="1" x14ac:dyDescent="0.25">
      <c r="A3" s="74" t="s">
        <v>125</v>
      </c>
      <c r="B3" s="74"/>
      <c r="C3" s="74"/>
      <c r="D3" s="74"/>
      <c r="E3" s="74"/>
      <c r="F3" s="74"/>
      <c r="G3" s="74"/>
      <c r="H3" s="74"/>
      <c r="I3" s="74"/>
      <c r="J3" s="74"/>
      <c r="K3" s="74"/>
      <c r="L3" s="74"/>
      <c r="M3" s="74"/>
      <c r="N3" s="74"/>
      <c r="O3" s="74"/>
      <c r="P3" s="74"/>
      <c r="Q3" s="74"/>
      <c r="R3" s="74"/>
    </row>
    <row r="4" spans="1:18" ht="16.8" customHeight="1" x14ac:dyDescent="0.25">
      <c r="A4" s="74" t="s">
        <v>126</v>
      </c>
      <c r="B4" s="74"/>
      <c r="C4" s="74"/>
      <c r="D4" s="74"/>
      <c r="E4" s="74"/>
      <c r="F4" s="74"/>
      <c r="G4" s="74"/>
      <c r="H4" s="74"/>
      <c r="I4" s="74"/>
      <c r="J4" s="74"/>
      <c r="K4" s="74"/>
      <c r="L4" s="74"/>
      <c r="M4" s="74"/>
      <c r="N4" s="74" t="s">
        <v>127</v>
      </c>
      <c r="O4" s="74"/>
      <c r="P4" s="74" t="s">
        <v>128</v>
      </c>
      <c r="Q4" s="74"/>
      <c r="R4" s="3" t="s">
        <v>129</v>
      </c>
    </row>
    <row r="5" spans="1:18" ht="16.8" customHeight="1" x14ac:dyDescent="0.25">
      <c r="A5" s="81" t="s">
        <v>130</v>
      </c>
      <c r="B5" s="81" t="s">
        <v>131</v>
      </c>
      <c r="C5" s="81" t="s">
        <v>132</v>
      </c>
      <c r="D5" s="83" t="s">
        <v>133</v>
      </c>
      <c r="E5" s="83"/>
      <c r="F5" s="83"/>
      <c r="G5" s="83" t="s">
        <v>134</v>
      </c>
      <c r="H5" s="83"/>
      <c r="I5" s="83"/>
      <c r="J5" s="83"/>
      <c r="K5" s="83"/>
      <c r="L5" s="83"/>
      <c r="M5" s="81" t="s">
        <v>135</v>
      </c>
      <c r="N5" s="81" t="s">
        <v>136</v>
      </c>
      <c r="O5" s="81" t="s">
        <v>137</v>
      </c>
      <c r="P5" s="81" t="s">
        <v>138</v>
      </c>
      <c r="Q5" s="81" t="s">
        <v>139</v>
      </c>
      <c r="R5" s="84" t="s">
        <v>140</v>
      </c>
    </row>
    <row r="6" spans="1:18" ht="16.05" customHeight="1" x14ac:dyDescent="0.25">
      <c r="A6" s="81"/>
      <c r="B6" s="81"/>
      <c r="C6" s="81"/>
      <c r="D6" s="82" t="s">
        <v>141</v>
      </c>
      <c r="E6" s="82" t="s">
        <v>142</v>
      </c>
      <c r="F6" s="82" t="s">
        <v>143</v>
      </c>
      <c r="G6" s="80" t="s">
        <v>144</v>
      </c>
      <c r="H6" s="80"/>
      <c r="I6" s="80"/>
      <c r="J6" s="80"/>
      <c r="K6" s="82" t="s">
        <v>145</v>
      </c>
      <c r="L6" s="82" t="s">
        <v>143</v>
      </c>
      <c r="M6" s="81"/>
      <c r="N6" s="81"/>
      <c r="O6" s="81"/>
      <c r="P6" s="81"/>
      <c r="Q6" s="81"/>
      <c r="R6" s="84"/>
    </row>
    <row r="7" spans="1:18" ht="49.8" customHeight="1" x14ac:dyDescent="0.25">
      <c r="A7" s="81"/>
      <c r="B7" s="81"/>
      <c r="C7" s="81"/>
      <c r="D7" s="82"/>
      <c r="E7" s="82"/>
      <c r="F7" s="82"/>
      <c r="G7" s="5" t="s">
        <v>146</v>
      </c>
      <c r="H7" s="5" t="s">
        <v>147</v>
      </c>
      <c r="I7" s="5" t="s">
        <v>142</v>
      </c>
      <c r="J7" s="5" t="s">
        <v>148</v>
      </c>
      <c r="K7" s="82"/>
      <c r="L7" s="82"/>
      <c r="M7" s="81"/>
      <c r="N7" s="81"/>
      <c r="O7" s="81"/>
      <c r="P7" s="81"/>
      <c r="Q7" s="81"/>
      <c r="R7" s="84"/>
    </row>
    <row r="8" spans="1:18" ht="19.8" customHeight="1" x14ac:dyDescent="0.25">
      <c r="A8" s="6"/>
      <c r="B8" s="7"/>
      <c r="C8" s="8"/>
      <c r="D8" s="9"/>
      <c r="E8" s="9"/>
      <c r="F8" s="9"/>
      <c r="G8" s="9"/>
      <c r="H8" s="7"/>
      <c r="I8" s="9"/>
      <c r="J8" s="9"/>
      <c r="K8" s="9"/>
      <c r="L8" s="9"/>
      <c r="M8" s="9"/>
      <c r="N8" s="9"/>
      <c r="O8" s="9"/>
      <c r="P8" s="9"/>
      <c r="Q8" s="9"/>
      <c r="R8" s="14"/>
    </row>
    <row r="9" spans="1:18" ht="19.05" customHeight="1" x14ac:dyDescent="0.25">
      <c r="A9" s="6"/>
      <c r="B9" s="7"/>
      <c r="C9" s="8"/>
      <c r="D9" s="9"/>
      <c r="E9" s="9"/>
      <c r="F9" s="9"/>
      <c r="G9" s="9"/>
      <c r="H9" s="7"/>
      <c r="I9" s="9"/>
      <c r="J9" s="9"/>
      <c r="K9" s="9"/>
      <c r="L9" s="9"/>
      <c r="M9" s="9"/>
      <c r="N9" s="9"/>
      <c r="O9" s="9"/>
      <c r="P9" s="9"/>
      <c r="Q9" s="9"/>
      <c r="R9" s="14"/>
    </row>
    <row r="10" spans="1:18" ht="19.8" customHeight="1" x14ac:dyDescent="0.25">
      <c r="A10" s="6"/>
      <c r="B10" s="7"/>
      <c r="C10" s="8"/>
      <c r="D10" s="9"/>
      <c r="E10" s="9"/>
      <c r="F10" s="9"/>
      <c r="G10" s="9"/>
      <c r="H10" s="7"/>
      <c r="I10" s="9"/>
      <c r="J10" s="9"/>
      <c r="K10" s="9"/>
      <c r="L10" s="9"/>
      <c r="M10" s="9"/>
      <c r="N10" s="9"/>
      <c r="O10" s="9"/>
      <c r="P10" s="9"/>
      <c r="Q10" s="9"/>
      <c r="R10" s="14"/>
    </row>
    <row r="11" spans="1:18" ht="19.8" customHeight="1" x14ac:dyDescent="0.25">
      <c r="A11" s="6"/>
      <c r="B11" s="7"/>
      <c r="C11" s="8"/>
      <c r="D11" s="9"/>
      <c r="E11" s="9"/>
      <c r="F11" s="9"/>
      <c r="G11" s="9"/>
      <c r="H11" s="7"/>
      <c r="I11" s="9"/>
      <c r="J11" s="9"/>
      <c r="K11" s="9"/>
      <c r="L11" s="9"/>
      <c r="M11" s="9"/>
      <c r="N11" s="9"/>
      <c r="O11" s="9"/>
      <c r="P11" s="9"/>
      <c r="Q11" s="9"/>
      <c r="R11" s="14"/>
    </row>
    <row r="12" spans="1:18" ht="19.05" customHeight="1" x14ac:dyDescent="0.25">
      <c r="A12" s="6"/>
      <c r="B12" s="7"/>
      <c r="C12" s="8"/>
      <c r="D12" s="9"/>
      <c r="E12" s="9"/>
      <c r="F12" s="9"/>
      <c r="G12" s="9"/>
      <c r="H12" s="7"/>
      <c r="I12" s="9"/>
      <c r="J12" s="9"/>
      <c r="K12" s="9"/>
      <c r="L12" s="9"/>
      <c r="M12" s="9"/>
      <c r="N12" s="9"/>
      <c r="O12" s="9"/>
      <c r="P12" s="9"/>
      <c r="Q12" s="9"/>
      <c r="R12" s="14"/>
    </row>
    <row r="13" spans="1:18" ht="19.8" customHeight="1" x14ac:dyDescent="0.25">
      <c r="A13" s="6"/>
      <c r="B13" s="7"/>
      <c r="C13" s="8"/>
      <c r="D13" s="9"/>
      <c r="E13" s="9"/>
      <c r="F13" s="9"/>
      <c r="G13" s="9"/>
      <c r="H13" s="7"/>
      <c r="I13" s="9"/>
      <c r="J13" s="9"/>
      <c r="K13" s="9"/>
      <c r="L13" s="9"/>
      <c r="M13" s="9"/>
      <c r="N13" s="9"/>
      <c r="O13" s="9"/>
      <c r="P13" s="9"/>
      <c r="Q13" s="9"/>
      <c r="R13" s="14"/>
    </row>
    <row r="14" spans="1:18" ht="19.8" customHeight="1" x14ac:dyDescent="0.25">
      <c r="A14" s="6"/>
      <c r="B14" s="7"/>
      <c r="C14" s="8"/>
      <c r="D14" s="9"/>
      <c r="E14" s="9"/>
      <c r="F14" s="9"/>
      <c r="G14" s="9"/>
      <c r="H14" s="7"/>
      <c r="I14" s="9"/>
      <c r="J14" s="9"/>
      <c r="K14" s="9"/>
      <c r="L14" s="9"/>
      <c r="M14" s="9"/>
      <c r="N14" s="9"/>
      <c r="O14" s="9"/>
      <c r="P14" s="9"/>
      <c r="Q14" s="9"/>
      <c r="R14" s="14"/>
    </row>
    <row r="15" spans="1:18" ht="19.05" customHeight="1" x14ac:dyDescent="0.25">
      <c r="A15" s="6"/>
      <c r="B15" s="7"/>
      <c r="C15" s="8"/>
      <c r="D15" s="9"/>
      <c r="E15" s="9"/>
      <c r="F15" s="9"/>
      <c r="G15" s="9"/>
      <c r="H15" s="7"/>
      <c r="I15" s="9"/>
      <c r="J15" s="9"/>
      <c r="K15" s="9"/>
      <c r="L15" s="9"/>
      <c r="M15" s="9"/>
      <c r="N15" s="9"/>
      <c r="O15" s="9"/>
      <c r="P15" s="9"/>
      <c r="Q15" s="9"/>
      <c r="R15" s="14"/>
    </row>
    <row r="16" spans="1:18" ht="19.8" customHeight="1" x14ac:dyDescent="0.25">
      <c r="A16" s="6"/>
      <c r="B16" s="7"/>
      <c r="C16" s="8"/>
      <c r="D16" s="9"/>
      <c r="E16" s="9"/>
      <c r="F16" s="9"/>
      <c r="G16" s="9"/>
      <c r="H16" s="7"/>
      <c r="I16" s="9"/>
      <c r="J16" s="9"/>
      <c r="K16" s="9"/>
      <c r="L16" s="9"/>
      <c r="M16" s="9"/>
      <c r="N16" s="9"/>
      <c r="O16" s="9"/>
      <c r="P16" s="9"/>
      <c r="Q16" s="9"/>
      <c r="R16" s="14"/>
    </row>
    <row r="17" spans="1:18" ht="19.05" customHeight="1" x14ac:dyDescent="0.25">
      <c r="A17" s="6"/>
      <c r="B17" s="7"/>
      <c r="C17" s="8"/>
      <c r="D17" s="9"/>
      <c r="E17" s="9"/>
      <c r="F17" s="9"/>
      <c r="G17" s="9"/>
      <c r="H17" s="7"/>
      <c r="I17" s="9"/>
      <c r="J17" s="9"/>
      <c r="K17" s="9"/>
      <c r="L17" s="9"/>
      <c r="M17" s="9"/>
      <c r="N17" s="9"/>
      <c r="O17" s="9"/>
      <c r="P17" s="9"/>
      <c r="Q17" s="9"/>
      <c r="R17" s="14"/>
    </row>
    <row r="18" spans="1:18" ht="19.8" customHeight="1" x14ac:dyDescent="0.25">
      <c r="A18" s="6"/>
      <c r="B18" s="7"/>
      <c r="C18" s="8"/>
      <c r="D18" s="9"/>
      <c r="E18" s="9"/>
      <c r="F18" s="9"/>
      <c r="G18" s="9"/>
      <c r="H18" s="7"/>
      <c r="I18" s="9"/>
      <c r="J18" s="9"/>
      <c r="K18" s="9"/>
      <c r="L18" s="9"/>
      <c r="M18" s="9"/>
      <c r="N18" s="9"/>
      <c r="O18" s="9"/>
      <c r="P18" s="9"/>
      <c r="Q18" s="9"/>
      <c r="R18" s="14"/>
    </row>
    <row r="19" spans="1:18" ht="19.8" customHeight="1" x14ac:dyDescent="0.25">
      <c r="A19" s="6"/>
      <c r="B19" s="7"/>
      <c r="C19" s="8"/>
      <c r="D19" s="9"/>
      <c r="E19" s="9"/>
      <c r="F19" s="9"/>
      <c r="G19" s="9"/>
      <c r="H19" s="7"/>
      <c r="I19" s="9"/>
      <c r="J19" s="9"/>
      <c r="K19" s="9"/>
      <c r="L19" s="9"/>
      <c r="M19" s="9"/>
      <c r="N19" s="9"/>
      <c r="O19" s="9"/>
      <c r="P19" s="9"/>
      <c r="Q19" s="9"/>
      <c r="R19" s="14"/>
    </row>
    <row r="20" spans="1:18" ht="19.05" customHeight="1" x14ac:dyDescent="0.25">
      <c r="A20" s="6"/>
      <c r="B20" s="7"/>
      <c r="C20" s="8"/>
      <c r="D20" s="9"/>
      <c r="E20" s="9"/>
      <c r="F20" s="9"/>
      <c r="G20" s="9"/>
      <c r="H20" s="7"/>
      <c r="I20" s="9"/>
      <c r="J20" s="9"/>
      <c r="K20" s="9"/>
      <c r="L20" s="9"/>
      <c r="M20" s="9"/>
      <c r="N20" s="9"/>
      <c r="O20" s="9"/>
      <c r="P20" s="9"/>
      <c r="Q20" s="9"/>
      <c r="R20" s="14"/>
    </row>
    <row r="21" spans="1:18" ht="19.8" customHeight="1" x14ac:dyDescent="0.25">
      <c r="A21" s="6"/>
      <c r="B21" s="7"/>
      <c r="C21" s="8"/>
      <c r="D21" s="9"/>
      <c r="E21" s="9"/>
      <c r="F21" s="9"/>
      <c r="G21" s="9"/>
      <c r="H21" s="7"/>
      <c r="I21" s="9"/>
      <c r="J21" s="9"/>
      <c r="K21" s="9"/>
      <c r="L21" s="9"/>
      <c r="M21" s="9"/>
      <c r="N21" s="9"/>
      <c r="O21" s="9"/>
      <c r="P21" s="9"/>
      <c r="Q21" s="9"/>
      <c r="R21" s="14"/>
    </row>
    <row r="22" spans="1:18" ht="19.8" customHeight="1" x14ac:dyDescent="0.25">
      <c r="A22" s="6"/>
      <c r="B22" s="7"/>
      <c r="C22" s="8"/>
      <c r="D22" s="9"/>
      <c r="E22" s="9"/>
      <c r="F22" s="9"/>
      <c r="G22" s="9"/>
      <c r="H22" s="7"/>
      <c r="I22" s="9"/>
      <c r="J22" s="9"/>
      <c r="K22" s="9"/>
      <c r="L22" s="9"/>
      <c r="M22" s="9"/>
      <c r="N22" s="9"/>
      <c r="O22" s="9"/>
      <c r="P22" s="9"/>
      <c r="Q22" s="9"/>
      <c r="R22" s="14"/>
    </row>
    <row r="23" spans="1:18" ht="19.05" customHeight="1" x14ac:dyDescent="0.25">
      <c r="A23" s="6"/>
      <c r="B23" s="7"/>
      <c r="C23" s="8"/>
      <c r="D23" s="9"/>
      <c r="E23" s="9"/>
      <c r="F23" s="9"/>
      <c r="G23" s="9"/>
      <c r="H23" s="7"/>
      <c r="I23" s="9"/>
      <c r="J23" s="9"/>
      <c r="K23" s="9"/>
      <c r="L23" s="9"/>
      <c r="M23" s="9"/>
      <c r="N23" s="9"/>
      <c r="O23" s="9"/>
      <c r="P23" s="9"/>
      <c r="Q23" s="9"/>
      <c r="R23" s="14"/>
    </row>
    <row r="24" spans="1:18" ht="19.8" customHeight="1" x14ac:dyDescent="0.25">
      <c r="A24" s="10"/>
      <c r="B24" s="11"/>
      <c r="C24" s="12"/>
      <c r="D24" s="13"/>
      <c r="E24" s="13"/>
      <c r="F24" s="13"/>
      <c r="G24" s="13"/>
      <c r="H24" s="11"/>
      <c r="I24" s="13"/>
      <c r="J24" s="13"/>
      <c r="K24" s="13"/>
      <c r="L24" s="13"/>
      <c r="M24" s="13"/>
      <c r="N24" s="13"/>
      <c r="O24" s="13"/>
      <c r="P24" s="13"/>
      <c r="Q24" s="13"/>
      <c r="R24" s="15"/>
    </row>
    <row r="25" spans="1:18" ht="16.05" customHeight="1" x14ac:dyDescent="0.25">
      <c r="B25" s="74" t="s">
        <v>149</v>
      </c>
      <c r="C25" s="74"/>
      <c r="D25" s="74"/>
      <c r="E25" s="74"/>
      <c r="N25" s="74" t="s">
        <v>150</v>
      </c>
      <c r="O25" s="74"/>
      <c r="P25" s="74"/>
      <c r="Q25" s="74"/>
      <c r="R25" s="74"/>
    </row>
  </sheetData>
  <sheetProtection algorithmName="SHA-512" hashValue="Ks4rF3m6i+jHuaH1vdUdj7M3kQ4LS22no8fXpstKd17DbbwjsGn5g1jqY5/ehGDEbOyVmcM/wbfnTocvg8IJHw==" saltValue="zyKYsDcEmppsb5qXGEQTZg==" spinCount="100000" sheet="1" formatCells="0" formatColumns="0" formatRows="0"/>
  <mergeCells count="25">
    <mergeCell ref="A1:C1"/>
    <mergeCell ref="A2:R2"/>
    <mergeCell ref="A3:R3"/>
    <mergeCell ref="A4:M4"/>
    <mergeCell ref="N4:O4"/>
    <mergeCell ref="P4:Q4"/>
    <mergeCell ref="G5:L5"/>
    <mergeCell ref="G6:J6"/>
    <mergeCell ref="B25:E25"/>
    <mergeCell ref="N25:R25"/>
    <mergeCell ref="F6:F7"/>
    <mergeCell ref="K6:K7"/>
    <mergeCell ref="L6:L7"/>
    <mergeCell ref="M5:M7"/>
    <mergeCell ref="N5:N7"/>
    <mergeCell ref="O5:O7"/>
    <mergeCell ref="P5:P7"/>
    <mergeCell ref="Q5:Q7"/>
    <mergeCell ref="R5:R7"/>
    <mergeCell ref="A5:A7"/>
    <mergeCell ref="B5:B7"/>
    <mergeCell ref="C5:C7"/>
    <mergeCell ref="D6:D7"/>
    <mergeCell ref="E6:E7"/>
    <mergeCell ref="D5:F5"/>
  </mergeCells>
  <phoneticPr fontId="5" type="noConversion"/>
  <pageMargins left="0.98" right="0.12" top="0.315" bottom="0.315" header="0" footer="0"/>
  <pageSetup paperSize="9" fitToWidth="0" fitToHeight="0" orientation="landscape"/>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allowEditUser xmlns="https://web.wps.cn/et/2018/main" xmlns:s="http://schemas.openxmlformats.org/spreadsheetml/2006/main" hasInvisiblePropRange="0">
  <rangeList sheetStid="9" master="" otherUserPermission="visible"/>
  <rangeList sheetStid="8" master="" otherUserPermission="visible"/>
  <rangeList sheetStid="5" master="" otherUserPermission="visible"/>
  <rangeList sheetStid="16" master="" otherUserPermission="visible"/>
  <rangeList sheetStid="17" master="" otherUserPermission="visible"/>
  <rangeList sheetStid="21" master="" otherUserPermission="visible"/>
  <rangeList sheetStid="7" master="" otherUserPermission="visible"/>
  <rangeList sheetStid="20" master="" otherUserPermission="visible"/>
</allowEditUser>
</file>

<file path=customXml/itemProps1.xml><?xml version="1.0" encoding="utf-8"?>
<ds:datastoreItem xmlns:ds="http://schemas.openxmlformats.org/officeDocument/2006/customXml" ds:itemID="{5A5607D9-04D2-4DE1-AC0E-A7772F01BC71}">
  <ds:schemaRefs>
    <ds:schemaRef ds:uri="https://web.wps.cn/et/2018/main"/>
    <ds:schemaRef ds:uri="http://schemas.openxmlformats.org/spreadsheetml/2006/main"/>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8</vt:i4>
      </vt:variant>
      <vt:variant>
        <vt:lpstr>命名范围</vt:lpstr>
      </vt:variant>
      <vt:variant>
        <vt:i4>6</vt:i4>
      </vt:variant>
    </vt:vector>
  </HeadingPairs>
  <TitlesOfParts>
    <vt:vector size="14" baseType="lpstr">
      <vt:lpstr>封面</vt:lpstr>
      <vt:lpstr>说明</vt:lpstr>
      <vt:lpstr>100章</vt:lpstr>
      <vt:lpstr>200章</vt:lpstr>
      <vt:lpstr>300章</vt:lpstr>
      <vt:lpstr>600章 </vt:lpstr>
      <vt:lpstr>汇总表</vt:lpstr>
      <vt:lpstr>【5.5】表</vt:lpstr>
      <vt:lpstr>'100章'!Print_Area</vt:lpstr>
      <vt:lpstr>'200章'!Print_Area</vt:lpstr>
      <vt:lpstr>'300章'!Print_Area</vt:lpstr>
      <vt:lpstr>'600章 '!Print_Area</vt:lpstr>
      <vt:lpstr>汇总表!Print_Area</vt:lpstr>
      <vt:lpstr>说明!Print_Area</vt:lpstr>
    </vt:vector>
  </TitlesOfParts>
  <Company>SmartCost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SmartCost</dc:creator>
  <cp:lastModifiedBy>凤玲 王</cp:lastModifiedBy>
  <dcterms:created xsi:type="dcterms:W3CDTF">2019-08-05T01:29:00Z</dcterms:created>
  <dcterms:modified xsi:type="dcterms:W3CDTF">2025-06-25T05:07:52Z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2052-12.1.0.21170</vt:lpwstr>
  </property>
  <property fmtid="{D5CDD505-2E9C-101B-9397-08002B2CF9AE}" pid="3" name="KSOReadingLayout">
    <vt:bool>true</vt:bool>
  </property>
  <property fmtid="{D5CDD505-2E9C-101B-9397-08002B2CF9AE}" pid="4" name="ICV">
    <vt:lpwstr>4F370D533E3647EDADAB8630FFC7F165_13</vt:lpwstr>
  </property>
</Properties>
</file>