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Password="CC7A" lockStructure="1"/>
  <bookViews>
    <workbookView windowWidth="18530" windowHeight="7010" tabRatio="795" activeTab="5"/>
  </bookViews>
  <sheets>
    <sheet name="工程量清单说明" sheetId="12" r:id="rId1"/>
    <sheet name="100章" sheetId="2" r:id="rId2"/>
    <sheet name="200章" sheetId="3" r:id="rId3"/>
    <sheet name="300章" sheetId="4" r:id="rId4"/>
    <sheet name="600章 " sheetId="13" r:id="rId5"/>
    <sheet name="700章  " sheetId="14" r:id="rId6"/>
    <sheet name="汇总表" sheetId="8" r:id="rId7"/>
  </sheets>
  <definedNames>
    <definedName name="_xlnm.Print_Area" localSheetId="1">'100章'!$A$1:$F$27</definedName>
    <definedName name="_xlnm.Print_Titles" localSheetId="2">'200章'!$1:4</definedName>
    <definedName name="_xlnm.Print_Titles" localSheetId="3">'300章'!$1:4</definedName>
    <definedName name="_xlnm.Print_Titles" localSheetId="4">'600章 '!$1:4</definedName>
    <definedName name="_xlnm.Print_Titles" localSheetId="5">'700章  '!$1:4</definedName>
  </definedNames>
  <calcPr calcId="144525"/>
</workbook>
</file>

<file path=xl/sharedStrings.xml><?xml version="1.0" encoding="utf-8"?>
<sst xmlns="http://schemas.openxmlformats.org/spreadsheetml/2006/main" count="228" uniqueCount="154">
  <si>
    <t>第五章  工程量清单</t>
  </si>
  <si>
    <t xml:space="preserve">    1.工程量清单说明</t>
  </si>
  <si>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</si>
  <si>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</si>
  <si>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</si>
  <si>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</si>
  <si>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</si>
  <si>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</si>
  <si>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</si>
  <si>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</si>
  <si>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</si>
  <si>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</si>
  <si>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</si>
  <si>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</si>
  <si>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</si>
  <si>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</si>
  <si>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暂列金额（不含计日工总额）的数量及拟用子目的说明：按</t>
    </r>
    <r>
      <rPr>
        <sz val="12"/>
        <rFont val="Arial"/>
        <charset val="134"/>
      </rPr>
      <t>100</t>
    </r>
    <r>
      <rPr>
        <sz val="12"/>
        <rFont val="宋体"/>
        <charset val="134"/>
      </rPr>
      <t>章至</t>
    </r>
    <r>
      <rPr>
        <sz val="12"/>
        <rFont val="Arial"/>
        <charset val="134"/>
      </rPr>
      <t>700</t>
    </r>
    <r>
      <rPr>
        <sz val="12"/>
        <rFont val="宋体"/>
        <charset val="134"/>
      </rPr>
      <t>章合计金额（不含暂估价）的</t>
    </r>
    <r>
      <rPr>
        <sz val="12"/>
        <rFont val="Arial"/>
        <charset val="134"/>
      </rPr>
      <t>3%</t>
    </r>
    <r>
      <rPr>
        <sz val="12"/>
        <rFont val="宋体"/>
        <charset val="134"/>
      </rPr>
      <t>计列。</t>
    </r>
    <r>
      <rPr>
        <sz val="12"/>
        <rFont val="Arial"/>
        <charset val="134"/>
      </rPr>
      <t xml:space="preserve">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</si>
  <si>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</si>
  <si>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</si>
  <si>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2"/>
        <rFont val="Arial"/>
        <charset val="134"/>
      </rPr>
      <t xml:space="preserve">    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</si>
  <si>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t xml:space="preserve">    4.2 </t>
    </r>
    <r>
      <rPr>
        <sz val="12"/>
        <rFont val="宋体"/>
        <charset val="134"/>
      </rPr>
      <t>为确保将安全施工措施落到实处，投标人应根据《公路水运工程安全生产监督管理办法》</t>
    </r>
    <r>
      <rPr>
        <sz val="12"/>
        <rFont val="Arial"/>
        <charset val="134"/>
      </rPr>
      <t>(</t>
    </r>
    <r>
      <rPr>
        <sz val="12"/>
        <rFont val="宋体"/>
        <charset val="134"/>
      </rPr>
      <t>交通运输部令</t>
    </r>
    <r>
      <rPr>
        <sz val="12"/>
        <rFont val="Arial"/>
        <charset val="134"/>
      </rPr>
      <t>2017</t>
    </r>
    <r>
      <rPr>
        <sz val="12"/>
        <rFont val="宋体"/>
        <charset val="134"/>
      </rPr>
      <t>年第</t>
    </r>
    <r>
      <rPr>
        <sz val="12"/>
        <rFont val="Arial"/>
        <charset val="134"/>
      </rPr>
      <t>25</t>
    </r>
    <r>
      <rPr>
        <sz val="12"/>
        <rFont val="宋体"/>
        <charset val="134"/>
      </rPr>
      <t>号</t>
    </r>
    <r>
      <rPr>
        <sz val="12"/>
        <rFont val="Arial"/>
        <charset val="134"/>
      </rPr>
      <t>)</t>
    </r>
    <r>
      <rPr>
        <sz val="12"/>
        <rFont val="宋体"/>
        <charset val="134"/>
      </rPr>
      <t>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t>
    </r>
    <r>
      <rPr>
        <sz val="12"/>
        <rFont val="Arial"/>
        <charset val="134"/>
      </rPr>
      <t>(</t>
    </r>
    <r>
      <rPr>
        <sz val="12"/>
        <rFont val="宋体"/>
        <charset val="134"/>
      </rPr>
      <t>财资</t>
    </r>
    <r>
      <rPr>
        <sz val="12"/>
        <rFont val="Arial"/>
        <charset val="134"/>
      </rPr>
      <t>(2022)136</t>
    </r>
    <r>
      <rPr>
        <sz val="12"/>
        <rFont val="宋体"/>
        <charset val="134"/>
      </rPr>
      <t>号</t>
    </r>
    <r>
      <rPr>
        <sz val="12"/>
        <rFont val="Arial"/>
        <charset val="134"/>
      </rPr>
      <t>)</t>
    </r>
    <r>
      <rPr>
        <sz val="12"/>
        <rFont val="宋体"/>
        <charset val="134"/>
      </rPr>
      <t>的规定，在投标总价中计入安全生产费用，安全生产费用以固定金额形式计入工程量清单第</t>
    </r>
    <r>
      <rPr>
        <sz val="12"/>
        <rFont val="Arial"/>
        <charset val="134"/>
      </rPr>
      <t>100</t>
    </r>
    <r>
      <rPr>
        <sz val="12"/>
        <rFont val="宋体"/>
        <charset val="134"/>
      </rPr>
      <t>章中</t>
    </r>
    <r>
      <rPr>
        <b/>
        <sz val="12"/>
        <rFont val="Arial"/>
        <charset val="134"/>
      </rPr>
      <t>(</t>
    </r>
    <r>
      <rPr>
        <b/>
        <sz val="12"/>
        <rFont val="宋体"/>
        <charset val="134"/>
      </rPr>
      <t>安全生产费用为招标人公布的最高投标限价的</t>
    </r>
    <r>
      <rPr>
        <b/>
        <sz val="12"/>
        <rFont val="Arial"/>
        <charset val="134"/>
      </rPr>
      <t>1.5%)</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</si>
  <si>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t xml:space="preserve">    4.3</t>
    </r>
    <r>
      <rPr>
        <sz val="12"/>
        <rFont val="宋体"/>
        <charset val="134"/>
      </rPr>
      <t>取、弃土场、便道（包括施工便道、营运便道、预制场便道）等均不单独计量与支付，其费用均包含在相关子目单价之中。</t>
    </r>
  </si>
  <si>
    <r>
      <t xml:space="preserve">    4.4</t>
    </r>
    <r>
      <rPr>
        <sz val="12"/>
        <rFont val="宋体"/>
        <charset val="134"/>
      </rPr>
      <t>防护工程钢筋、砂砾垫层、片石、砂浆抹面、路基加宽土方、开挖土方等均作为承包人应做的附属工作，其费用均包含在相关子目单价之中，不另行计量与支付。</t>
    </r>
  </si>
  <si>
    <r>
      <t xml:space="preserve">    4.5</t>
    </r>
    <r>
      <rPr>
        <sz val="12"/>
        <rFont val="宋体"/>
        <charset val="134"/>
      </rPr>
      <t>在工程量清单报价后需附工程单价分析表。</t>
    </r>
  </si>
  <si>
    <r>
      <rPr>
        <b/>
        <sz val="16"/>
        <rFont val="Arial"/>
        <charset val="134"/>
      </rPr>
      <t xml:space="preserve">5.1 </t>
    </r>
    <r>
      <rPr>
        <b/>
        <sz val="16"/>
        <rFont val="黑体"/>
        <charset val="134"/>
      </rPr>
      <t>工程量清单表</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</si>
  <si>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</si>
  <si>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</si>
  <si>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</si>
  <si>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</si>
  <si>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</si>
  <si>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</si>
  <si>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</si>
  <si>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</si>
  <si>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</si>
  <si>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通则</t>
  </si>
  <si>
    <t>101-1</t>
  </si>
  <si>
    <t>保险费</t>
  </si>
  <si>
    <t>-a</t>
  </si>
  <si>
    <t>按合同条款规定,提供建筑工程一切险</t>
  </si>
  <si>
    <t>总额</t>
  </si>
  <si>
    <t>-b</t>
  </si>
  <si>
    <t>按合同条款规定,提供第三方责任险</t>
  </si>
  <si>
    <t>102</t>
  </si>
  <si>
    <t>工程管理</t>
  </si>
  <si>
    <t>102-2</t>
  </si>
  <si>
    <t>施工环保费</t>
  </si>
  <si>
    <t>102-3</t>
  </si>
  <si>
    <t>安全生产费</t>
  </si>
  <si>
    <t>承包人驻地建设</t>
  </si>
  <si>
    <t>104-1</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</si>
  <si>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</si>
  <si>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</si>
  <si>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合同段:鄂托克前旗污水处理厂公路</t>
  </si>
  <si>
    <t>场地清理</t>
  </si>
  <si>
    <t>202-1</t>
  </si>
  <si>
    <t>清理与掘除</t>
  </si>
  <si>
    <t>清理现场</t>
  </si>
  <si>
    <t>m2</t>
  </si>
  <si>
    <t>202-3</t>
  </si>
  <si>
    <t>拆除结构物</t>
  </si>
  <si>
    <t>-d</t>
  </si>
  <si>
    <t>拆除网围栏</t>
  </si>
  <si>
    <t>m</t>
  </si>
  <si>
    <t>203</t>
  </si>
  <si>
    <t>挖方路基</t>
  </si>
  <si>
    <t>203-1</t>
  </si>
  <si>
    <t>路基挖方</t>
  </si>
  <si>
    <t>挖土方</t>
  </si>
  <si>
    <t>m3</t>
  </si>
  <si>
    <t>填方路基</t>
  </si>
  <si>
    <t>204-1</t>
  </si>
  <si>
    <t>路基填筑(包括填前压实)</t>
  </si>
  <si>
    <t>利用土方</t>
  </si>
  <si>
    <t>借土填方</t>
  </si>
  <si>
    <t>205</t>
  </si>
  <si>
    <t>特殊地区路基处理</t>
  </si>
  <si>
    <t>205-1</t>
  </si>
  <si>
    <t>软土路基处理</t>
  </si>
  <si>
    <t>-c</t>
  </si>
  <si>
    <t>垫层</t>
  </si>
  <si>
    <t>-c-2</t>
  </si>
  <si>
    <t>砂砾垫层</t>
  </si>
  <si>
    <t>208</t>
  </si>
  <si>
    <t>护坡、护面墙</t>
  </si>
  <si>
    <t>208-3</t>
  </si>
  <si>
    <t>浆砌片石护坡</t>
  </si>
  <si>
    <t>满铺浆砌片石护坡</t>
  </si>
  <si>
    <t>208-9</t>
  </si>
  <si>
    <t>路堤防护</t>
  </si>
  <si>
    <t>撒草籽</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</si>
  <si>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</si>
  <si>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</si>
  <si>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302-2</t>
  </si>
  <si>
    <t>厚200mm</t>
  </si>
  <si>
    <t>级配碎(砾)石底基层、基层</t>
  </si>
  <si>
    <t>306-3</t>
  </si>
  <si>
    <t>水泥稳定级配碎石基层</t>
  </si>
  <si>
    <t>厚200mm（5:95）</t>
  </si>
  <si>
    <t>透层和黏层</t>
  </si>
  <si>
    <t>308-1</t>
  </si>
  <si>
    <t>透层</t>
  </si>
  <si>
    <t>改性沥青及改性沥青混合料</t>
  </si>
  <si>
    <t>311-2</t>
  </si>
  <si>
    <t>中粒式改性沥青混合料路面</t>
  </si>
  <si>
    <t>厚50mm（AC-16）</t>
  </si>
  <si>
    <t>路肩培土、中央分隔带回填土、土路肩加固及路缘石</t>
  </si>
  <si>
    <t>313-1</t>
  </si>
  <si>
    <t>路肩培土</t>
  </si>
  <si>
    <t>天然砂砾路肩</t>
  </si>
  <si>
    <t>313-5</t>
  </si>
  <si>
    <t>现浇混凝土路缘石（C25）</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</si>
  <si>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</si>
  <si>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</si>
  <si>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</si>
  <si>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</si>
  <si>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</si>
  <si>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</si>
  <si>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○600</t>
  </si>
  <si>
    <t>个</t>
  </si>
  <si>
    <t>△700</t>
  </si>
  <si>
    <t>604-14</t>
  </si>
  <si>
    <t>道口标注</t>
  </si>
  <si>
    <t>604-15</t>
  </si>
  <si>
    <t>公路界围栏</t>
  </si>
  <si>
    <t>预制混凝土立柱</t>
  </si>
  <si>
    <t>根</t>
  </si>
  <si>
    <t>605</t>
  </si>
  <si>
    <t>道路交通标线</t>
  </si>
  <si>
    <t>605-1</t>
  </si>
  <si>
    <t>热熔型涂料路面标线</t>
  </si>
  <si>
    <t>热熔标线</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</si>
  <si>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</si>
  <si>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 xml:space="preserve">清单 第700章  绿化及环境保护设施
</t>
  </si>
  <si>
    <t>703</t>
  </si>
  <si>
    <t>撒播草种和铺植草皮</t>
  </si>
  <si>
    <t>703-1</t>
  </si>
  <si>
    <t>撒播草种(含喷播)</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</si>
  <si>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</si>
  <si>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黑体"/>
        <charset val="134"/>
      </rPr>
      <t>投标报价汇总表</t>
    </r>
  </si>
  <si>
    <t>序号</t>
  </si>
  <si>
    <t>章次</t>
  </si>
  <si>
    <t>科 目 名 称</t>
  </si>
  <si>
    <t>金额(元)</t>
  </si>
  <si>
    <t>清单 第100章  总则</t>
  </si>
  <si>
    <t>清单 第200章  路基</t>
  </si>
  <si>
    <t>清单 第300章  路面</t>
  </si>
  <si>
    <t>清单 第400章  桥梁、涵洞</t>
  </si>
  <si>
    <t>清单 第700章  绿化及环境保护设施</t>
  </si>
  <si>
    <t>第100章至700章清单合计</t>
  </si>
  <si>
    <t>已包含在清单合计中的材料、工程设备、专业工程暂估价合计</t>
  </si>
  <si>
    <t>清单合计减去材料、工程设备、专业工程暂估价
合计(即7-8)=9</t>
  </si>
  <si>
    <t>计日工合计</t>
  </si>
  <si>
    <t>暂列金额(不含计日工总额)（即7*3%=11）</t>
  </si>
  <si>
    <t>投标报价(7+10+11)=12</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</si>
</sst>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38">
    <font>
      <sz val="11"/>
      <color indexed="8"/>
      <name val="宋体"/>
      <charset val="134"/>
    </font>
    <font>
      <b/>
      <sz val="16"/>
      <name val="Arial"/>
      <charset val="134"/>
    </font>
    <font>
      <sz val="12"/>
      <name val="Arial"/>
      <charset val="134"/>
    </font>
    <font>
      <b/>
      <sz val="10"/>
      <name val="宋体"/>
      <charset val="134"/>
    </font>
    <font>
      <b/>
      <sz val="12"/>
      <name val="宋体"/>
      <charset val="134"/>
    </font>
    <font>
      <sz val="12"/>
      <name val="宋体"/>
      <charset val="134"/>
    </font>
    <font>
      <b/>
      <sz val="11"/>
      <name val="Arial"/>
      <charset val="134"/>
    </font>
    <font>
      <sz val="11"/>
      <name val="宋体"/>
      <charset val="134"/>
    </font>
    <font>
      <sz val="11"/>
      <name val="Arial"/>
      <charset val="134"/>
    </font>
    <font>
      <b/>
      <sz val="16"/>
      <name val="黑体"/>
      <charset val="134"/>
    </font>
    <font>
      <b/>
      <sz val="13"/>
      <name val="黑体"/>
      <charset val="134"/>
    </font>
    <font>
      <b/>
      <sz val="10"/>
      <name val="黑体"/>
      <charset val="134"/>
    </font>
    <font>
      <sz val="10"/>
      <name val="宋体"/>
      <charset val="134"/>
    </font>
    <font>
      <sz val="10"/>
      <color indexed="8"/>
      <name val="宋体"/>
      <charset val="134"/>
    </font>
    <font>
      <b/>
      <sz val="10"/>
      <name val="Arial"/>
      <charset val="134"/>
    </font>
    <font>
      <b/>
      <sz val="18"/>
      <color indexed="8"/>
      <name val="黑体"/>
      <charset val="134"/>
    </font>
    <font>
      <b/>
      <sz val="12"/>
      <name val="Arial"/>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3"/>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8"/>
      </left>
      <right style="thin">
        <color indexed="8"/>
      </right>
      <top style="thin">
        <color indexed="8"/>
      </top>
      <bottom style="thin">
        <color indexed="8"/>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17"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9"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176"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7" borderId="10"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1" applyNumberFormat="0" applyFill="0" applyAlignment="0" applyProtection="0">
      <alignment vertical="center"/>
    </xf>
    <xf numFmtId="0" fontId="29" fillId="0" borderId="11" applyNumberFormat="0" applyFill="0" applyAlignment="0" applyProtection="0">
      <alignment vertical="center"/>
    </xf>
    <xf numFmtId="0" fontId="21" fillId="9" borderId="0" applyNumberFormat="0" applyBorder="0" applyAlignment="0" applyProtection="0">
      <alignment vertical="center"/>
    </xf>
    <xf numFmtId="0" fontId="24" fillId="0" borderId="12" applyNumberFormat="0" applyFill="0" applyAlignment="0" applyProtection="0">
      <alignment vertical="center"/>
    </xf>
    <xf numFmtId="0" fontId="21" fillId="10" borderId="0" applyNumberFormat="0" applyBorder="0" applyAlignment="0" applyProtection="0">
      <alignment vertical="center"/>
    </xf>
    <xf numFmtId="0" fontId="30" fillId="11" borderId="13" applyNumberFormat="0" applyAlignment="0" applyProtection="0">
      <alignment vertical="center"/>
    </xf>
    <xf numFmtId="0" fontId="31" fillId="11" borderId="9" applyNumberFormat="0" applyAlignment="0" applyProtection="0">
      <alignment vertical="center"/>
    </xf>
    <xf numFmtId="0" fontId="32" fillId="12" borderId="14"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5" applyNumberFormat="0" applyFill="0" applyAlignment="0" applyProtection="0">
      <alignment vertical="center"/>
    </xf>
    <xf numFmtId="0" fontId="34" fillId="0" borderId="16"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xf numFmtId="0" fontId="5" fillId="0" borderId="0">
      <alignment vertical="center"/>
    </xf>
    <xf numFmtId="0" fontId="5" fillId="0" borderId="0">
      <alignment vertical="center"/>
    </xf>
    <xf numFmtId="0" fontId="0" fillId="0" borderId="0">
      <alignment vertical="center"/>
    </xf>
  </cellStyleXfs>
  <cellXfs count="68">
    <xf numFmtId="0" fontId="0" fillId="0" borderId="0" xfId="0" applyAlignment="1">
      <alignment vertical="center"/>
    </xf>
    <xf numFmtId="0" fontId="1"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lignment vertical="center" readingOrder="1"/>
    </xf>
    <xf numFmtId="0" fontId="3"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right" vertical="center"/>
    </xf>
    <xf numFmtId="0" fontId="4" fillId="0" borderId="1" xfId="0" applyNumberFormat="1" applyFont="1" applyFill="1" applyBorder="1" applyAlignment="1">
      <alignment horizontal="center" vertical="center" readingOrder="1"/>
    </xf>
    <xf numFmtId="0" fontId="4" fillId="0" borderId="1" xfId="0" applyNumberFormat="1" applyFont="1" applyFill="1" applyBorder="1" applyAlignment="1" applyProtection="1">
      <alignment horizontal="center" vertical="center" readingOrder="1"/>
      <protection hidden="1"/>
    </xf>
    <xf numFmtId="0" fontId="5" fillId="0" borderId="1" xfId="0" applyNumberFormat="1" applyFont="1" applyFill="1" applyBorder="1" applyAlignment="1">
      <alignment horizontal="center" vertical="center" readingOrder="1"/>
    </xf>
    <xf numFmtId="0" fontId="5" fillId="0" borderId="1" xfId="0" applyNumberFormat="1" applyFont="1" applyFill="1" applyBorder="1" applyAlignment="1">
      <alignment horizontal="left" vertical="center" readingOrder="1"/>
    </xf>
    <xf numFmtId="3" fontId="6" fillId="0" borderId="1" xfId="0" applyNumberFormat="1" applyFont="1" applyFill="1" applyBorder="1" applyAlignment="1" applyProtection="1">
      <alignment horizontal="center" vertical="center" shrinkToFit="1" readingOrder="1"/>
    </xf>
    <xf numFmtId="3" fontId="6" fillId="0" borderId="1" xfId="0" applyNumberFormat="1" applyFont="1" applyFill="1" applyBorder="1" applyAlignment="1" applyProtection="1">
      <alignment horizontal="center" vertical="center" shrinkToFit="1" readingOrder="1"/>
      <protection locked="0"/>
    </xf>
    <xf numFmtId="0" fontId="5" fillId="0" borderId="1" xfId="0" applyNumberFormat="1" applyFont="1" applyFill="1" applyBorder="1" applyAlignment="1">
      <alignment horizontal="center" vertical="center" wrapText="1" readingOrder="1"/>
    </xf>
    <xf numFmtId="3" fontId="4" fillId="0" borderId="1" xfId="0" applyNumberFormat="1" applyFont="1" applyFill="1" applyBorder="1" applyAlignment="1" applyProtection="1">
      <alignment horizontal="center" vertical="center" shrinkToFit="1" readingOrder="1"/>
      <protection hidden="1"/>
    </xf>
    <xf numFmtId="0" fontId="7" fillId="0" borderId="1"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0" fontId="0" fillId="0" borderId="0" xfId="0" applyNumberFormat="1" applyFont="1" applyFill="1" applyBorder="1" applyAlignment="1" applyProtection="1">
      <alignment vertical="center"/>
      <protection locked="0"/>
    </xf>
    <xf numFmtId="0" fontId="9"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3" fillId="0" borderId="2"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11" fillId="0" borderId="1" xfId="0" applyNumberFormat="1" applyFont="1" applyFill="1" applyBorder="1" applyAlignment="1" applyProtection="1">
      <alignment horizontal="center" vertical="center"/>
      <protection hidden="1"/>
    </xf>
    <xf numFmtId="49" fontId="12" fillId="0" borderId="1" xfId="0" applyNumberFormat="1" applyFont="1" applyFill="1" applyBorder="1" applyAlignment="1">
      <alignment horizontal="center" vertical="center" wrapText="1" shrinkToFit="1"/>
    </xf>
    <xf numFmtId="49" fontId="12" fillId="0" borderId="1" xfId="0" applyNumberFormat="1" applyFont="1" applyFill="1" applyBorder="1" applyAlignment="1">
      <alignment vertical="center" wrapText="1" shrinkToFit="1"/>
    </xf>
    <xf numFmtId="49" fontId="13" fillId="0" borderId="1" xfId="50" applyNumberFormat="1" applyFont="1" applyBorder="1" applyAlignment="1" applyProtection="1">
      <alignment horizontal="right" vertical="center" shrinkToFit="1"/>
    </xf>
    <xf numFmtId="177" fontId="12" fillId="0" borderId="1" xfId="0" applyNumberFormat="1" applyFont="1" applyFill="1" applyBorder="1" applyAlignment="1" applyProtection="1">
      <alignment horizontal="center" vertical="center" shrinkToFit="1"/>
    </xf>
    <xf numFmtId="3" fontId="12" fillId="0" borderId="1" xfId="8" applyNumberFormat="1" applyFont="1" applyFill="1" applyBorder="1" applyAlignment="1" applyProtection="1">
      <alignment horizontal="right" vertical="center" shrinkToFit="1"/>
      <protection hidden="1"/>
    </xf>
    <xf numFmtId="177" fontId="13" fillId="0" borderId="1" xfId="50" applyNumberFormat="1" applyFont="1" applyBorder="1" applyAlignment="1" applyProtection="1">
      <alignment horizontal="right" vertical="center" shrinkToFit="1"/>
    </xf>
    <xf numFmtId="177" fontId="12" fillId="0" borderId="1" xfId="0" applyNumberFormat="1" applyFont="1" applyFill="1" applyBorder="1" applyAlignment="1" applyProtection="1">
      <alignment horizontal="right" vertical="center" shrinkToFit="1"/>
      <protection locked="0"/>
    </xf>
    <xf numFmtId="0" fontId="13" fillId="0" borderId="1" xfId="0" applyNumberFormat="1" applyFont="1" applyFill="1" applyBorder="1" applyAlignment="1" applyProtection="1">
      <alignment horizontal="right" vertical="center" shrinkToFit="1"/>
      <protection locked="0"/>
    </xf>
    <xf numFmtId="177" fontId="13" fillId="0" borderId="3" xfId="50" applyNumberFormat="1" applyFont="1" applyBorder="1" applyAlignment="1" applyProtection="1">
      <alignment horizontal="right" vertical="center" shrinkToFit="1"/>
    </xf>
    <xf numFmtId="0" fontId="12" fillId="0" borderId="1" xfId="0" applyNumberFormat="1" applyFont="1" applyFill="1" applyBorder="1" applyAlignment="1">
      <alignment horizontal="center" vertical="center" wrapText="1" shrinkToFit="1"/>
    </xf>
    <xf numFmtId="0" fontId="12" fillId="0" borderId="1" xfId="0" applyNumberFormat="1" applyFont="1" applyFill="1" applyBorder="1" applyAlignment="1">
      <alignment vertical="center" wrapText="1" shrinkToFit="1"/>
    </xf>
    <xf numFmtId="0" fontId="12" fillId="0" borderId="1" xfId="0" applyNumberFormat="1" applyFont="1" applyFill="1" applyBorder="1" applyAlignment="1" applyProtection="1">
      <alignment horizontal="right" vertical="center" shrinkToFit="1"/>
    </xf>
    <xf numFmtId="177" fontId="12" fillId="0" borderId="1" xfId="0" applyNumberFormat="1" applyFont="1" applyFill="1" applyBorder="1" applyAlignment="1" applyProtection="1">
      <alignment horizontal="right" vertical="center" shrinkToFit="1"/>
    </xf>
    <xf numFmtId="0" fontId="11" fillId="0" borderId="4" xfId="0" applyNumberFormat="1" applyFont="1" applyFill="1" applyBorder="1" applyAlignment="1" applyProtection="1">
      <alignment horizontal="center" vertical="center"/>
      <protection locked="0"/>
    </xf>
    <xf numFmtId="0" fontId="11" fillId="0" borderId="2" xfId="0" applyNumberFormat="1" applyFont="1" applyFill="1" applyBorder="1" applyAlignment="1" applyProtection="1">
      <alignment horizontal="center" vertical="center"/>
      <protection locked="0"/>
    </xf>
    <xf numFmtId="3" fontId="14" fillId="0" borderId="5" xfId="0" applyNumberFormat="1" applyFont="1" applyFill="1" applyBorder="1" applyAlignment="1" applyProtection="1">
      <alignment horizontal="center" vertical="center" readingOrder="1"/>
      <protection hidden="1"/>
    </xf>
    <xf numFmtId="0" fontId="13" fillId="0" borderId="1" xfId="0" applyFont="1" applyFill="1" applyBorder="1" applyAlignment="1" applyProtection="1">
      <alignment horizontal="right" vertical="center" shrinkToFit="1"/>
      <protection locked="0"/>
    </xf>
    <xf numFmtId="0" fontId="0" fillId="0" borderId="0" xfId="0" applyNumberFormat="1" applyFont="1" applyFill="1" applyBorder="1" applyAlignment="1" applyProtection="1">
      <alignment horizontal="center" vertical="center"/>
      <protection locked="0"/>
    </xf>
    <xf numFmtId="49" fontId="12" fillId="0" borderId="1" xfId="0" applyNumberFormat="1" applyFont="1" applyFill="1" applyBorder="1" applyAlignment="1">
      <alignment horizontal="left" vertical="center" wrapText="1" shrinkToFit="1"/>
    </xf>
    <xf numFmtId="177" fontId="12" fillId="0" borderId="1" xfId="0" applyNumberFormat="1" applyFont="1" applyFill="1" applyBorder="1" applyAlignment="1" applyProtection="1">
      <alignment horizontal="center" vertical="center" shrinkToFit="1"/>
      <protection locked="0"/>
    </xf>
    <xf numFmtId="177" fontId="12" fillId="0" borderId="1" xfId="0" applyNumberFormat="1" applyFont="1" applyFill="1" applyBorder="1" applyAlignment="1">
      <alignment horizontal="right" vertical="center" wrapText="1" shrinkToFit="1"/>
    </xf>
    <xf numFmtId="177" fontId="13" fillId="0" borderId="1" xfId="0" applyNumberFormat="1" applyFont="1" applyFill="1" applyBorder="1" applyAlignment="1" applyProtection="1">
      <alignment horizontal="right" vertical="center" shrinkToFit="1"/>
      <protection locked="0"/>
    </xf>
    <xf numFmtId="0" fontId="11" fillId="0" borderId="1" xfId="0" applyNumberFormat="1" applyFont="1" applyFill="1" applyBorder="1" applyAlignment="1" applyProtection="1">
      <alignment horizontal="center" vertical="center"/>
      <protection locked="0"/>
    </xf>
    <xf numFmtId="3" fontId="14" fillId="0" borderId="1" xfId="0" applyNumberFormat="1" applyFont="1" applyFill="1" applyBorder="1" applyAlignment="1" applyProtection="1">
      <alignment horizontal="center" vertical="center" readingOrder="1"/>
      <protection hidden="1"/>
    </xf>
    <xf numFmtId="177" fontId="0" fillId="0" borderId="0" xfId="0" applyNumberFormat="1" applyFont="1" applyFill="1" applyBorder="1" applyAlignment="1" applyProtection="1">
      <alignment horizontal="center" vertical="center"/>
      <protection locked="0"/>
    </xf>
    <xf numFmtId="0" fontId="3" fillId="0" borderId="2" xfId="0"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0" fontId="12" fillId="0" borderId="1" xfId="0" applyNumberFormat="1" applyFont="1" applyFill="1" applyBorder="1" applyAlignment="1">
      <alignment horizontal="left" vertical="center" wrapText="1" shrinkToFit="1"/>
    </xf>
    <xf numFmtId="177" fontId="12" fillId="0" borderId="1" xfId="0" applyNumberFormat="1" applyFont="1" applyFill="1" applyBorder="1" applyAlignment="1" applyProtection="1">
      <alignment horizontal="right" vertical="center" wrapText="1" shrinkToFit="1"/>
    </xf>
    <xf numFmtId="0" fontId="0" fillId="0" borderId="0" xfId="0" applyNumberFormat="1" applyFill="1" applyBorder="1" applyAlignment="1" applyProtection="1">
      <alignment vertical="center"/>
      <protection locked="0"/>
    </xf>
    <xf numFmtId="177" fontId="12" fillId="0" borderId="1" xfId="0" applyNumberFormat="1" applyFont="1" applyFill="1" applyBorder="1" applyAlignment="1" applyProtection="1">
      <alignment horizontal="right" vertical="center" wrapText="1" shrinkToFit="1"/>
      <protection locked="0"/>
    </xf>
    <xf numFmtId="0" fontId="12" fillId="0" borderId="0" xfId="0" applyFont="1" applyFill="1" applyBorder="1" applyAlignment="1" applyProtection="1">
      <alignment vertical="center"/>
      <protection locked="0"/>
    </xf>
    <xf numFmtId="0" fontId="12" fillId="0" borderId="1"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xf>
    <xf numFmtId="0" fontId="12" fillId="0" borderId="1" xfId="0" applyNumberFormat="1" applyFont="1" applyFill="1" applyBorder="1" applyAlignment="1">
      <alignment vertical="center" shrinkToFit="1"/>
    </xf>
    <xf numFmtId="0" fontId="11" fillId="0" borderId="6" xfId="0" applyNumberFormat="1" applyFont="1" applyFill="1" applyBorder="1" applyAlignment="1" applyProtection="1">
      <alignment horizontal="center" vertical="center"/>
      <protection locked="0"/>
    </xf>
    <xf numFmtId="0" fontId="11" fillId="0" borderId="7" xfId="0" applyNumberFormat="1" applyFont="1" applyFill="1" applyBorder="1" applyAlignment="1" applyProtection="1">
      <alignment horizontal="center" vertical="center"/>
      <protection locked="0"/>
    </xf>
    <xf numFmtId="3" fontId="14" fillId="0" borderId="8" xfId="0" applyNumberFormat="1" applyFont="1" applyFill="1" applyBorder="1" applyAlignment="1" applyProtection="1">
      <alignment horizontal="center" vertical="center" readingOrder="1"/>
    </xf>
    <xf numFmtId="0" fontId="0" fillId="0" borderId="0" xfId="0" applyFont="1" applyFill="1" applyAlignment="1">
      <alignment vertical="center"/>
    </xf>
    <xf numFmtId="0" fontId="15" fillId="0" borderId="0" xfId="0" applyFont="1" applyFill="1" applyAlignment="1">
      <alignment horizontal="center" vertical="center"/>
    </xf>
    <xf numFmtId="0" fontId="16" fillId="0" borderId="0" xfId="0" applyNumberFormat="1" applyFont="1" applyFill="1" applyBorder="1" applyAlignment="1">
      <alignment horizontal="left" vertical="top" wrapText="1"/>
    </xf>
    <xf numFmtId="0" fontId="2" fillId="0" borderId="0" xfId="0" applyNumberFormat="1" applyFont="1" applyFill="1" applyBorder="1" applyAlignment="1" applyProtection="1">
      <alignment horizontal="left" vertical="center" wrapText="1"/>
    </xf>
    <xf numFmtId="0" fontId="16" fillId="0" borderId="0" xfId="0" applyNumberFormat="1" applyFont="1" applyFill="1" applyBorder="1" applyAlignment="1" applyProtection="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4"/>
  <sheetViews>
    <sheetView topLeftCell="A19" workbookViewId="0">
      <selection activeCell="A26" sqref="A26"/>
    </sheetView>
  </sheetViews>
  <sheetFormatPr defaultColWidth="9" defaultRowHeight="14"/>
  <cols>
    <col min="1" max="1" width="85.5454545454545" style="63" customWidth="1"/>
    <col min="2" max="16384" width="9" style="63"/>
  </cols>
  <sheetData>
    <row r="1" s="63" customFormat="1" ht="27" customHeight="1" spans="1:1">
      <c r="A1" s="64" t="s">
        <v>0</v>
      </c>
    </row>
    <row r="2" s="63" customFormat="1" ht="15.5" spans="1:1">
      <c r="A2" s="65" t="s">
        <v>1</v>
      </c>
    </row>
    <row r="3" s="63" customFormat="1" ht="60.5" spans="1:1">
      <c r="A3" s="66" t="s">
        <v>2</v>
      </c>
    </row>
    <row r="4" s="63" customFormat="1" ht="30.5" spans="1:1">
      <c r="A4" s="66" t="s">
        <v>3</v>
      </c>
    </row>
    <row r="5" s="63" customFormat="1" ht="75.5" spans="1:1">
      <c r="A5" s="66" t="s">
        <v>4</v>
      </c>
    </row>
    <row r="6" s="63" customFormat="1" ht="46" spans="1:1">
      <c r="A6" s="66" t="s">
        <v>5</v>
      </c>
    </row>
    <row r="7" s="63" customFormat="1" ht="31" spans="1:1">
      <c r="A7" s="66" t="s">
        <v>6</v>
      </c>
    </row>
    <row r="8" s="63" customFormat="1" ht="30.5" spans="1:1">
      <c r="A8" s="66" t="s">
        <v>7</v>
      </c>
    </row>
    <row r="9" s="63" customFormat="1" ht="30.5" spans="1:1">
      <c r="A9" s="66" t="s">
        <v>8</v>
      </c>
    </row>
    <row r="10" s="63" customFormat="1" ht="15.5" spans="1:1">
      <c r="A10" s="67" t="s">
        <v>9</v>
      </c>
    </row>
    <row r="11" s="63" customFormat="1" ht="15.5" spans="1:1">
      <c r="A11" s="66" t="s">
        <v>10</v>
      </c>
    </row>
    <row r="12" s="63" customFormat="1" ht="45.5" spans="1:1">
      <c r="A12" s="66" t="s">
        <v>11</v>
      </c>
    </row>
    <row r="13" s="63" customFormat="1" ht="45.5" spans="1:1">
      <c r="A13" s="66" t="s">
        <v>12</v>
      </c>
    </row>
    <row r="14" s="63" customFormat="1" ht="45.5" spans="1:1">
      <c r="A14" s="66" t="s">
        <v>13</v>
      </c>
    </row>
    <row r="15" s="63" customFormat="1" ht="30.5" spans="1:1">
      <c r="A15" s="66" t="s">
        <v>14</v>
      </c>
    </row>
    <row r="16" s="63" customFormat="1" ht="15.5" spans="1:1">
      <c r="A16" s="66" t="s">
        <v>15</v>
      </c>
    </row>
    <row r="17" s="63" customFormat="1" ht="31" spans="1:1">
      <c r="A17" s="66" t="s">
        <v>16</v>
      </c>
    </row>
    <row r="18" s="63" customFormat="1" ht="15.5" spans="1:1">
      <c r="A18" s="67" t="s">
        <v>17</v>
      </c>
    </row>
    <row r="19" s="63" customFormat="1" ht="15.5" spans="1:1">
      <c r="A19" s="67" t="s">
        <v>18</v>
      </c>
    </row>
    <row r="20" s="63" customFormat="1" ht="77" spans="1:1">
      <c r="A20" s="66" t="s">
        <v>19</v>
      </c>
    </row>
    <row r="21" s="63" customFormat="1" ht="137.5" spans="1:1">
      <c r="A21" s="66" t="s">
        <v>20</v>
      </c>
    </row>
    <row r="22" ht="30.5" spans="1:1">
      <c r="A22" s="66" t="s">
        <v>21</v>
      </c>
    </row>
    <row r="23" ht="30.5" spans="1:1">
      <c r="A23" s="66" t="s">
        <v>22</v>
      </c>
    </row>
    <row r="24" ht="15.5" spans="1:1">
      <c r="A24" s="66" t="s">
        <v>23</v>
      </c>
    </row>
  </sheetData>
  <sheetProtection password="CC7A"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showGridLines="0" showZeros="0" view="pageBreakPreview" zoomScaleNormal="100" topLeftCell="A5" workbookViewId="0">
      <selection activeCell="E11" sqref="E11:E14"/>
    </sheetView>
  </sheetViews>
  <sheetFormatPr defaultColWidth="9" defaultRowHeight="14" outlineLevelCol="6"/>
  <cols>
    <col min="1" max="1" width="7.63636363636364" style="15" customWidth="1"/>
    <col min="2" max="2" width="30.9090909090909" style="15" customWidth="1"/>
    <col min="3" max="3" width="5.72727272727273" style="15" customWidth="1"/>
    <col min="4" max="4" width="12.6363636363636" style="15" customWidth="1"/>
    <col min="5" max="5" width="10.6363636363636" style="48" customWidth="1"/>
    <col min="6" max="6" width="12.6363636363636" style="15" customWidth="1"/>
    <col min="7" max="7" width="6.27272727272727" style="15" customWidth="1"/>
    <col min="8" max="16384" width="9" style="15"/>
  </cols>
  <sheetData>
    <row r="1" ht="25" customHeight="1" spans="1:6">
      <c r="A1" s="1" t="s">
        <v>24</v>
      </c>
      <c r="B1" s="1"/>
      <c r="C1" s="1"/>
      <c r="D1" s="1"/>
      <c r="E1" s="1"/>
      <c r="F1" s="1"/>
    </row>
    <row r="2" ht="25" customHeight="1" spans="1:6">
      <c r="A2" s="16" t="s">
        <v>25</v>
      </c>
      <c r="B2" s="16"/>
      <c r="C2" s="16"/>
      <c r="D2" s="16"/>
      <c r="E2" s="16"/>
      <c r="F2" s="16"/>
    </row>
    <row r="3" ht="25" customHeight="1" spans="1:6">
      <c r="A3" s="18" t="s">
        <v>26</v>
      </c>
      <c r="B3" s="18"/>
      <c r="C3" s="18"/>
      <c r="D3" s="18"/>
      <c r="E3" s="18"/>
      <c r="F3" s="18"/>
    </row>
    <row r="4" ht="25" customHeight="1" spans="1:6">
      <c r="A4" s="19" t="str">
        <f>'200章'!A3</f>
        <v>合同段:鄂托克前旗污水处理厂公路</v>
      </c>
      <c r="B4" s="19"/>
      <c r="C4" s="19"/>
      <c r="D4" s="19"/>
      <c r="E4" s="49" t="s">
        <v>27</v>
      </c>
      <c r="F4" s="49"/>
    </row>
    <row r="5" ht="25" customHeight="1" spans="1:6">
      <c r="A5" s="21" t="s">
        <v>28</v>
      </c>
      <c r="B5" s="22" t="s">
        <v>29</v>
      </c>
      <c r="C5" s="21" t="s">
        <v>30</v>
      </c>
      <c r="D5" s="21" t="s">
        <v>31</v>
      </c>
      <c r="E5" s="50" t="s">
        <v>32</v>
      </c>
      <c r="F5" s="23" t="s">
        <v>33</v>
      </c>
    </row>
    <row r="6" ht="24" customHeight="1" spans="1:6">
      <c r="A6" s="33">
        <v>101</v>
      </c>
      <c r="B6" s="51" t="s">
        <v>34</v>
      </c>
      <c r="C6" s="21"/>
      <c r="D6" s="21"/>
      <c r="E6" s="50"/>
      <c r="F6" s="23"/>
    </row>
    <row r="7" ht="24" customHeight="1" spans="1:6">
      <c r="A7" s="33" t="s">
        <v>35</v>
      </c>
      <c r="B7" s="51" t="s">
        <v>36</v>
      </c>
      <c r="C7" s="34"/>
      <c r="D7" s="34"/>
      <c r="E7" s="27"/>
      <c r="F7" s="28" t="str">
        <f>IF(E7&gt;0,ROUND(D7*E7,0),"")</f>
        <v/>
      </c>
    </row>
    <row r="8" ht="24" customHeight="1" spans="1:7">
      <c r="A8" s="24" t="s">
        <v>37</v>
      </c>
      <c r="B8" s="34" t="s">
        <v>38</v>
      </c>
      <c r="C8" s="33" t="s">
        <v>39</v>
      </c>
      <c r="D8" s="44">
        <v>1</v>
      </c>
      <c r="E8" s="52">
        <f>IF(E11=0,0,ROUND(SUM(F11:F14,汇总表!D6:D10)*0.003,0))</f>
        <v>0</v>
      </c>
      <c r="F8" s="28" t="str">
        <f>IF(E8&gt;0,ROUND(D8*E8,0),"")</f>
        <v/>
      </c>
      <c r="G8" s="53"/>
    </row>
    <row r="9" ht="24" customHeight="1" spans="1:7">
      <c r="A9" s="24" t="s">
        <v>40</v>
      </c>
      <c r="B9" s="34" t="s">
        <v>41</v>
      </c>
      <c r="C9" s="33" t="s">
        <v>39</v>
      </c>
      <c r="D9" s="44">
        <v>1</v>
      </c>
      <c r="E9" s="52" t="str">
        <f>F9</f>
        <v/>
      </c>
      <c r="F9" s="28" t="str">
        <f>IF(E11&gt;0,ROUND(4000,0),"")</f>
        <v/>
      </c>
      <c r="G9" s="53"/>
    </row>
    <row r="10" ht="24" customHeight="1" spans="1:7">
      <c r="A10" s="24" t="s">
        <v>42</v>
      </c>
      <c r="B10" s="34" t="s">
        <v>43</v>
      </c>
      <c r="C10" s="33"/>
      <c r="D10" s="44"/>
      <c r="E10" s="54"/>
      <c r="F10" s="28"/>
      <c r="G10" s="53"/>
    </row>
    <row r="11" ht="24" customHeight="1" spans="1:6">
      <c r="A11" s="33" t="s">
        <v>44</v>
      </c>
      <c r="B11" s="34" t="s">
        <v>45</v>
      </c>
      <c r="C11" s="33" t="s">
        <v>39</v>
      </c>
      <c r="D11" s="44">
        <v>1</v>
      </c>
      <c r="E11" s="45"/>
      <c r="F11" s="28" t="str">
        <f>IF(E11&gt;0,ROUND(D11*E11,0),"")</f>
        <v/>
      </c>
    </row>
    <row r="12" ht="24" customHeight="1" spans="1:7">
      <c r="A12" s="24" t="s">
        <v>46</v>
      </c>
      <c r="B12" s="34" t="s">
        <v>47</v>
      </c>
      <c r="C12" s="33" t="s">
        <v>39</v>
      </c>
      <c r="D12" s="44">
        <v>1</v>
      </c>
      <c r="E12" s="45"/>
      <c r="F12" s="28" t="str">
        <f>IF(E12&gt;0,ROUND(D12*E12,0),"")</f>
        <v/>
      </c>
      <c r="G12" s="55"/>
    </row>
    <row r="13" ht="24" customHeight="1" spans="1:6">
      <c r="A13" s="56">
        <v>104</v>
      </c>
      <c r="B13" s="34" t="s">
        <v>48</v>
      </c>
      <c r="C13" s="56"/>
      <c r="D13" s="44"/>
      <c r="E13" s="45"/>
      <c r="F13" s="28" t="str">
        <f>IF(E13&gt;0,ROUND(D13*E13,0),"")</f>
        <v/>
      </c>
    </row>
    <row r="14" ht="24" customHeight="1" spans="1:6">
      <c r="A14" s="56" t="s">
        <v>49</v>
      </c>
      <c r="B14" s="34" t="s">
        <v>48</v>
      </c>
      <c r="C14" s="56" t="s">
        <v>39</v>
      </c>
      <c r="D14" s="44">
        <v>1</v>
      </c>
      <c r="E14" s="45"/>
      <c r="F14" s="28" t="str">
        <f>IF(E14&gt;0,ROUND(D14*E14,0),"")</f>
        <v/>
      </c>
    </row>
    <row r="15" ht="24" customHeight="1" spans="1:6">
      <c r="A15" s="56"/>
      <c r="B15" s="34"/>
      <c r="C15" s="56"/>
      <c r="D15" s="57"/>
      <c r="E15" s="58"/>
      <c r="F15" s="28"/>
    </row>
    <row r="16" ht="24" customHeight="1" spans="1:6">
      <c r="A16" s="56"/>
      <c r="B16" s="34"/>
      <c r="C16" s="56"/>
      <c r="D16" s="57"/>
      <c r="E16" s="58"/>
      <c r="F16" s="28"/>
    </row>
    <row r="17" ht="24" customHeight="1" spans="1:6">
      <c r="A17" s="56"/>
      <c r="B17" s="34"/>
      <c r="C17" s="56"/>
      <c r="D17" s="57"/>
      <c r="E17" s="58"/>
      <c r="F17" s="28"/>
    </row>
    <row r="18" ht="24" customHeight="1" spans="1:6">
      <c r="A18" s="56"/>
      <c r="B18" s="34"/>
      <c r="C18" s="56"/>
      <c r="D18" s="57"/>
      <c r="E18" s="58"/>
      <c r="F18" s="28"/>
    </row>
    <row r="19" ht="24" customHeight="1" spans="1:6">
      <c r="A19" s="56"/>
      <c r="B19" s="34"/>
      <c r="C19" s="56"/>
      <c r="D19" s="57"/>
      <c r="E19" s="58"/>
      <c r="F19" s="28"/>
    </row>
    <row r="20" ht="24" customHeight="1" spans="1:6">
      <c r="A20" s="56"/>
      <c r="B20" s="34"/>
      <c r="C20" s="56"/>
      <c r="D20" s="57"/>
      <c r="E20" s="58"/>
      <c r="F20" s="28"/>
    </row>
    <row r="21" ht="24" customHeight="1" spans="1:6">
      <c r="A21" s="56"/>
      <c r="B21" s="34"/>
      <c r="C21" s="56"/>
      <c r="D21" s="57"/>
      <c r="E21" s="58"/>
      <c r="F21" s="28"/>
    </row>
    <row r="22" ht="24" customHeight="1" spans="1:6">
      <c r="A22" s="56"/>
      <c r="B22" s="34"/>
      <c r="C22" s="56"/>
      <c r="D22" s="57"/>
      <c r="E22" s="58"/>
      <c r="F22" s="28"/>
    </row>
    <row r="23" ht="24" customHeight="1" spans="1:6">
      <c r="A23" s="56"/>
      <c r="B23" s="34"/>
      <c r="C23" s="56"/>
      <c r="D23" s="57"/>
      <c r="E23" s="58"/>
      <c r="F23" s="28"/>
    </row>
    <row r="24" ht="24" customHeight="1" spans="1:6">
      <c r="A24" s="56"/>
      <c r="B24" s="59"/>
      <c r="C24" s="56"/>
      <c r="D24" s="57"/>
      <c r="E24" s="58"/>
      <c r="F24" s="28"/>
    </row>
    <row r="25" ht="24" customHeight="1" spans="1:6">
      <c r="A25" s="56"/>
      <c r="B25" s="59"/>
      <c r="C25" s="56"/>
      <c r="D25" s="57"/>
      <c r="E25" s="58"/>
      <c r="F25" s="28"/>
    </row>
    <row r="26" ht="24" customHeight="1" spans="1:6">
      <c r="A26" s="56"/>
      <c r="B26" s="59"/>
      <c r="C26" s="56"/>
      <c r="D26" s="57"/>
      <c r="E26" s="58"/>
      <c r="F26" s="28"/>
    </row>
    <row r="27" ht="40" customHeight="1" spans="1:6">
      <c r="A27" s="60" t="s">
        <v>50</v>
      </c>
      <c r="B27" s="61"/>
      <c r="C27" s="61"/>
      <c r="D27" s="61"/>
      <c r="E27" s="61"/>
      <c r="F27" s="62" t="str">
        <f>IF(E11=0,"",SUM(F7:F15))</f>
        <v/>
      </c>
    </row>
  </sheetData>
  <sheetProtection password="CC7A" sheet="1" objects="1"/>
  <mergeCells count="6">
    <mergeCell ref="A1:F1"/>
    <mergeCell ref="A2:F2"/>
    <mergeCell ref="A3:F3"/>
    <mergeCell ref="A4:D4"/>
    <mergeCell ref="E4:F4"/>
    <mergeCell ref="A27:E27"/>
  </mergeCells>
  <printOptions horizontalCentered="1"/>
  <pageMargins left="0.984027777777778" right="0.590277777777778" top="0.786805555555556" bottom="0.590277777777778" header="0.313888888888889" footer="0.313888888888889"/>
  <pageSetup paperSize="9" orientation="portrait" horizontalDpi="96" verticalDpi="96"/>
  <headerFooter/>
  <colBreaks count="1" manualBreakCount="1">
    <brk id="6"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showGridLines="0" showZeros="0" view="pageBreakPreview" zoomScaleNormal="100" workbookViewId="0">
      <selection activeCell="E7" sqref="E7:E25"/>
    </sheetView>
  </sheetViews>
  <sheetFormatPr defaultColWidth="9" defaultRowHeight="14" outlineLevelCol="5"/>
  <cols>
    <col min="1" max="1" width="7.63636363636364" style="15" customWidth="1"/>
    <col min="2" max="2" width="35.7272727272727" style="15" customWidth="1"/>
    <col min="3" max="3" width="5.72727272727273" style="41" customWidth="1"/>
    <col min="4" max="4" width="12.6363636363636" style="15" customWidth="1"/>
    <col min="5" max="5" width="10.6363636363636" style="15" customWidth="1"/>
    <col min="6" max="6" width="12.6363636363636" style="15" customWidth="1"/>
    <col min="7" max="16384" width="9" style="15"/>
  </cols>
  <sheetData>
    <row r="1" ht="25" customHeight="1" spans="1:6">
      <c r="A1" s="16" t="s">
        <v>25</v>
      </c>
      <c r="B1" s="16"/>
      <c r="C1" s="16"/>
      <c r="D1" s="16"/>
      <c r="E1" s="16"/>
      <c r="F1" s="16"/>
    </row>
    <row r="2" ht="25" customHeight="1" spans="1:6">
      <c r="A2" s="18" t="s">
        <v>51</v>
      </c>
      <c r="B2" s="18"/>
      <c r="C2" s="18"/>
      <c r="D2" s="18"/>
      <c r="E2" s="18"/>
      <c r="F2" s="18"/>
    </row>
    <row r="3" ht="25" customHeight="1" spans="1:6">
      <c r="A3" s="19" t="s">
        <v>52</v>
      </c>
      <c r="B3" s="19"/>
      <c r="C3" s="19"/>
      <c r="D3" s="19"/>
      <c r="E3" s="20" t="s">
        <v>27</v>
      </c>
      <c r="F3" s="20"/>
    </row>
    <row r="4" ht="20" customHeight="1" spans="1:6">
      <c r="A4" s="21" t="s">
        <v>28</v>
      </c>
      <c r="B4" s="22" t="s">
        <v>29</v>
      </c>
      <c r="C4" s="21" t="s">
        <v>30</v>
      </c>
      <c r="D4" s="21" t="s">
        <v>31</v>
      </c>
      <c r="E4" s="21" t="s">
        <v>32</v>
      </c>
      <c r="F4" s="23" t="s">
        <v>33</v>
      </c>
    </row>
    <row r="5" ht="20" customHeight="1" spans="1:6">
      <c r="A5" s="33">
        <v>202</v>
      </c>
      <c r="B5" s="42" t="s">
        <v>53</v>
      </c>
      <c r="C5" s="24"/>
      <c r="D5" s="24"/>
      <c r="E5" s="43"/>
      <c r="F5" s="28" t="str">
        <f t="shared" ref="F5:F11" si="0">IF(E5&gt;0,ROUND(D5*E5,2),"")</f>
        <v/>
      </c>
    </row>
    <row r="6" ht="20" customHeight="1" spans="1:6">
      <c r="A6" s="24" t="s">
        <v>54</v>
      </c>
      <c r="B6" s="42" t="s">
        <v>55</v>
      </c>
      <c r="C6" s="33"/>
      <c r="D6" s="44"/>
      <c r="E6" s="43"/>
      <c r="F6" s="28" t="str">
        <f t="shared" si="0"/>
        <v/>
      </c>
    </row>
    <row r="7" ht="20" customHeight="1" spans="1:6">
      <c r="A7" s="24" t="s">
        <v>37</v>
      </c>
      <c r="B7" s="42" t="s">
        <v>56</v>
      </c>
      <c r="C7" s="33" t="s">
        <v>57</v>
      </c>
      <c r="D7" s="44">
        <v>11979</v>
      </c>
      <c r="E7" s="45"/>
      <c r="F7" s="28" t="str">
        <f t="shared" si="0"/>
        <v/>
      </c>
    </row>
    <row r="8" ht="20" customHeight="1" spans="1:6">
      <c r="A8" s="24" t="s">
        <v>58</v>
      </c>
      <c r="B8" s="42" t="s">
        <v>59</v>
      </c>
      <c r="C8" s="33"/>
      <c r="D8" s="44"/>
      <c r="E8" s="45"/>
      <c r="F8" s="28" t="str">
        <f t="shared" ref="F8:F15" si="1">IF(E8&gt;0,ROUND(D8*E8,2),"")</f>
        <v/>
      </c>
    </row>
    <row r="9" ht="20" customHeight="1" spans="1:6">
      <c r="A9" s="24" t="s">
        <v>60</v>
      </c>
      <c r="B9" s="42" t="s">
        <v>61</v>
      </c>
      <c r="C9" s="33" t="s">
        <v>62</v>
      </c>
      <c r="D9" s="44">
        <v>150</v>
      </c>
      <c r="E9" s="45"/>
      <c r="F9" s="28" t="str">
        <f t="shared" si="1"/>
        <v/>
      </c>
    </row>
    <row r="10" ht="20" customHeight="1" spans="1:6">
      <c r="A10" s="24" t="s">
        <v>63</v>
      </c>
      <c r="B10" s="42" t="s">
        <v>64</v>
      </c>
      <c r="C10" s="33"/>
      <c r="D10" s="44"/>
      <c r="E10" s="45"/>
      <c r="F10" s="28" t="str">
        <f t="shared" si="1"/>
        <v/>
      </c>
    </row>
    <row r="11" ht="20" customHeight="1" spans="1:6">
      <c r="A11" s="24" t="s">
        <v>65</v>
      </c>
      <c r="B11" s="42" t="s">
        <v>66</v>
      </c>
      <c r="C11" s="33"/>
      <c r="D11" s="44"/>
      <c r="E11" s="45"/>
      <c r="F11" s="28" t="str">
        <f t="shared" si="1"/>
        <v/>
      </c>
    </row>
    <row r="12" ht="20" customHeight="1" spans="1:6">
      <c r="A12" s="24" t="s">
        <v>37</v>
      </c>
      <c r="B12" s="42" t="s">
        <v>67</v>
      </c>
      <c r="C12" s="33" t="s">
        <v>68</v>
      </c>
      <c r="D12" s="44">
        <v>865</v>
      </c>
      <c r="E12" s="45"/>
      <c r="F12" s="28" t="str">
        <f t="shared" si="1"/>
        <v/>
      </c>
    </row>
    <row r="13" ht="20" customHeight="1" spans="1:6">
      <c r="A13" s="33">
        <v>204</v>
      </c>
      <c r="B13" s="42" t="s">
        <v>69</v>
      </c>
      <c r="C13" s="33"/>
      <c r="D13" s="44"/>
      <c r="E13" s="45"/>
      <c r="F13" s="28" t="str">
        <f t="shared" si="1"/>
        <v/>
      </c>
    </row>
    <row r="14" ht="20" customHeight="1" spans="1:6">
      <c r="A14" s="24" t="s">
        <v>70</v>
      </c>
      <c r="B14" s="42" t="s">
        <v>71</v>
      </c>
      <c r="C14" s="33"/>
      <c r="D14" s="44"/>
      <c r="E14" s="45"/>
      <c r="F14" s="28" t="str">
        <f t="shared" si="1"/>
        <v/>
      </c>
    </row>
    <row r="15" ht="20" customHeight="1" spans="1:6">
      <c r="A15" s="24" t="s">
        <v>37</v>
      </c>
      <c r="B15" s="25" t="s">
        <v>72</v>
      </c>
      <c r="C15" s="33" t="s">
        <v>68</v>
      </c>
      <c r="D15" s="44">
        <v>580</v>
      </c>
      <c r="E15" s="45"/>
      <c r="F15" s="28" t="str">
        <f t="shared" si="1"/>
        <v/>
      </c>
    </row>
    <row r="16" ht="20" customHeight="1" spans="1:6">
      <c r="A16" s="24" t="s">
        <v>60</v>
      </c>
      <c r="B16" s="25" t="s">
        <v>73</v>
      </c>
      <c r="C16" s="33" t="s">
        <v>68</v>
      </c>
      <c r="D16" s="44">
        <v>12607.7</v>
      </c>
      <c r="E16" s="45"/>
      <c r="F16" s="28" t="str">
        <f t="shared" ref="F8:F22" si="2">IF(E16&gt;0,ROUND(D16*E16,2),"")</f>
        <v/>
      </c>
    </row>
    <row r="17" ht="20" customHeight="1" spans="1:6">
      <c r="A17" s="24" t="s">
        <v>74</v>
      </c>
      <c r="B17" s="25" t="s">
        <v>75</v>
      </c>
      <c r="C17" s="33"/>
      <c r="D17" s="44"/>
      <c r="E17" s="30"/>
      <c r="F17" s="28" t="str">
        <f t="shared" si="2"/>
        <v/>
      </c>
    </row>
    <row r="18" ht="20" customHeight="1" spans="1:6">
      <c r="A18" s="24" t="s">
        <v>76</v>
      </c>
      <c r="B18" s="25" t="s">
        <v>77</v>
      </c>
      <c r="C18" s="33"/>
      <c r="D18" s="36"/>
      <c r="E18" s="30"/>
      <c r="F18" s="28" t="str">
        <f t="shared" si="2"/>
        <v/>
      </c>
    </row>
    <row r="19" ht="20" customHeight="1" spans="1:6">
      <c r="A19" s="24" t="s">
        <v>78</v>
      </c>
      <c r="B19" s="25" t="s">
        <v>79</v>
      </c>
      <c r="C19" s="33"/>
      <c r="D19" s="36"/>
      <c r="E19" s="36"/>
      <c r="F19" s="28" t="str">
        <f t="shared" si="2"/>
        <v/>
      </c>
    </row>
    <row r="20" ht="20" customHeight="1" spans="1:6">
      <c r="A20" s="24" t="s">
        <v>80</v>
      </c>
      <c r="B20" s="25" t="s">
        <v>81</v>
      </c>
      <c r="C20" s="24" t="s">
        <v>68</v>
      </c>
      <c r="D20" s="36">
        <v>504</v>
      </c>
      <c r="E20" s="36"/>
      <c r="F20" s="28" t="str">
        <f t="shared" si="2"/>
        <v/>
      </c>
    </row>
    <row r="21" ht="20" customHeight="1" spans="1:6">
      <c r="A21" s="24" t="s">
        <v>82</v>
      </c>
      <c r="B21" s="25" t="s">
        <v>83</v>
      </c>
      <c r="C21" s="33"/>
      <c r="D21" s="36"/>
      <c r="E21" s="36"/>
      <c r="F21" s="28" t="str">
        <f t="shared" si="2"/>
        <v/>
      </c>
    </row>
    <row r="22" ht="20" customHeight="1" spans="1:6">
      <c r="A22" s="24" t="s">
        <v>84</v>
      </c>
      <c r="B22" s="25" t="s">
        <v>85</v>
      </c>
      <c r="C22" s="33"/>
      <c r="D22" s="36"/>
      <c r="E22" s="36"/>
      <c r="F22" s="28" t="str">
        <f t="shared" si="2"/>
        <v/>
      </c>
    </row>
    <row r="23" ht="20" customHeight="1" spans="1:6">
      <c r="A23" s="24" t="s">
        <v>37</v>
      </c>
      <c r="B23" s="25" t="s">
        <v>86</v>
      </c>
      <c r="C23" s="33" t="s">
        <v>68</v>
      </c>
      <c r="D23" s="36">
        <v>75.7</v>
      </c>
      <c r="E23" s="36"/>
      <c r="F23" s="28" t="str">
        <f t="shared" ref="F17:F35" si="3">IF(E23&gt;0,ROUND(D23*E23,2),"")</f>
        <v/>
      </c>
    </row>
    <row r="24" ht="20" customHeight="1" spans="1:6">
      <c r="A24" s="24" t="s">
        <v>87</v>
      </c>
      <c r="B24" s="25" t="s">
        <v>88</v>
      </c>
      <c r="C24" s="24"/>
      <c r="D24" s="36"/>
      <c r="E24" s="36"/>
      <c r="F24" s="28" t="str">
        <f t="shared" si="3"/>
        <v/>
      </c>
    </row>
    <row r="25" ht="20" customHeight="1" spans="1:6">
      <c r="A25" s="24" t="s">
        <v>37</v>
      </c>
      <c r="B25" s="25" t="s">
        <v>89</v>
      </c>
      <c r="C25" s="33" t="s">
        <v>57</v>
      </c>
      <c r="D25" s="36">
        <v>4295</v>
      </c>
      <c r="E25" s="36"/>
      <c r="F25" s="28" t="str">
        <f t="shared" si="3"/>
        <v/>
      </c>
    </row>
    <row r="26" ht="20" customHeight="1" spans="1:6">
      <c r="A26" s="24"/>
      <c r="B26" s="25"/>
      <c r="C26" s="33"/>
      <c r="D26" s="36"/>
      <c r="E26" s="27"/>
      <c r="F26" s="28" t="str">
        <f t="shared" si="3"/>
        <v/>
      </c>
    </row>
    <row r="27" ht="20" customHeight="1" spans="1:6">
      <c r="A27" s="24"/>
      <c r="B27" s="25"/>
      <c r="C27" s="33"/>
      <c r="D27" s="36"/>
      <c r="E27" s="27"/>
      <c r="F27" s="28" t="str">
        <f t="shared" si="3"/>
        <v/>
      </c>
    </row>
    <row r="28" ht="20" customHeight="1" spans="1:6">
      <c r="A28" s="24"/>
      <c r="B28" s="25"/>
      <c r="C28" s="24"/>
      <c r="D28" s="36"/>
      <c r="E28" s="27"/>
      <c r="F28" s="28" t="str">
        <f t="shared" si="3"/>
        <v/>
      </c>
    </row>
    <row r="29" ht="20" customHeight="1" spans="1:6">
      <c r="A29" s="24"/>
      <c r="B29" s="25"/>
      <c r="C29" s="24"/>
      <c r="D29" s="36"/>
      <c r="E29" s="27"/>
      <c r="F29" s="28" t="str">
        <f t="shared" si="3"/>
        <v/>
      </c>
    </row>
    <row r="30" ht="20" customHeight="1" spans="1:6">
      <c r="A30" s="24"/>
      <c r="B30" s="25"/>
      <c r="C30" s="25"/>
      <c r="D30" s="36"/>
      <c r="E30" s="27"/>
      <c r="F30" s="28" t="str">
        <f t="shared" si="3"/>
        <v/>
      </c>
    </row>
    <row r="31" ht="20" customHeight="1" spans="1:6">
      <c r="A31" s="24"/>
      <c r="B31" s="25"/>
      <c r="C31" s="24"/>
      <c r="D31" s="36"/>
      <c r="E31" s="27"/>
      <c r="F31" s="28" t="str">
        <f t="shared" si="3"/>
        <v/>
      </c>
    </row>
    <row r="32" ht="20" customHeight="1" spans="1:6">
      <c r="A32" s="24"/>
      <c r="B32" s="25"/>
      <c r="C32" s="33"/>
      <c r="D32" s="36"/>
      <c r="E32" s="27"/>
      <c r="F32" s="28" t="str">
        <f t="shared" si="3"/>
        <v/>
      </c>
    </row>
    <row r="33" ht="20" customHeight="1" spans="1:6">
      <c r="A33" s="24"/>
      <c r="B33" s="25"/>
      <c r="C33" s="33"/>
      <c r="D33" s="36"/>
      <c r="E33" s="27"/>
      <c r="F33" s="28" t="str">
        <f t="shared" si="3"/>
        <v/>
      </c>
    </row>
    <row r="34" ht="40" customHeight="1" spans="1:6">
      <c r="A34" s="46" t="s">
        <v>90</v>
      </c>
      <c r="B34" s="46"/>
      <c r="C34" s="46"/>
      <c r="D34" s="46"/>
      <c r="E34" s="46"/>
      <c r="F34" s="47">
        <f>SUM(F5:F33)</f>
        <v>0</v>
      </c>
    </row>
  </sheetData>
  <sheetProtection password="CC7A" sheet="1" objects="1"/>
  <protectedRanges>
    <protectedRange sqref="E25 E33 E27:E28 E32 E5 E23" name="区域1"/>
    <protectedRange sqref="E7" name="区域1_8_1"/>
    <protectedRange sqref="E21" name="区域1_8_5"/>
    <protectedRange sqref="E26" name="区域1_8_7"/>
    <protectedRange sqref="E30" name="区域1_8_8"/>
    <protectedRange sqref="E17 E13 E10 E12 E16" name="区域1_8_1_1_3"/>
    <protectedRange sqref="E20" name="区域1_8_1_1_4"/>
    <protectedRange sqref="E24" name="区域1_8_1_1_5"/>
    <protectedRange sqref="E29" name="区域1_8_1_1_6"/>
    <protectedRange sqref="E31" name="区域1_8_1_1_7"/>
    <protectedRange sqref="E6" name="区域1_1_1_1_1"/>
    <protectedRange sqref="E18 E15 E19 E22 E11 E9 E8 E14" name="区域1_8_1_1_1"/>
  </protectedRanges>
  <mergeCells count="5">
    <mergeCell ref="A1:F1"/>
    <mergeCell ref="A2:F2"/>
    <mergeCell ref="A3:D3"/>
    <mergeCell ref="E3:F3"/>
    <mergeCell ref="A34:E34"/>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showGridLines="0" showZeros="0" view="pageBreakPreview" zoomScaleNormal="100" workbookViewId="0">
      <selection activeCell="E7" sqref="E7:E19"/>
    </sheetView>
  </sheetViews>
  <sheetFormatPr defaultColWidth="9" defaultRowHeight="14" outlineLevelCol="5"/>
  <cols>
    <col min="1" max="1" width="7.63636363636364" style="15" customWidth="1"/>
    <col min="2" max="2" width="37.4545454545455" style="15" customWidth="1"/>
    <col min="3" max="3" width="5.72727272727273"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25</v>
      </c>
      <c r="B1" s="16"/>
      <c r="C1" s="16"/>
      <c r="D1" s="16"/>
      <c r="E1" s="16"/>
      <c r="F1" s="16"/>
    </row>
    <row r="2" ht="25" customHeight="1" spans="1:6">
      <c r="A2" s="18" t="s">
        <v>91</v>
      </c>
      <c r="B2" s="18"/>
      <c r="C2" s="18"/>
      <c r="D2" s="18"/>
      <c r="E2" s="18"/>
      <c r="F2" s="18"/>
    </row>
    <row r="3" ht="25" customHeight="1" spans="1:6">
      <c r="A3" s="19" t="str">
        <f>'200章'!A3</f>
        <v>合同段:鄂托克前旗污水处理厂公路</v>
      </c>
      <c r="B3" s="19"/>
      <c r="C3" s="19"/>
      <c r="D3" s="19"/>
      <c r="E3" s="20" t="s">
        <v>27</v>
      </c>
      <c r="F3" s="20"/>
    </row>
    <row r="4" ht="20" customHeight="1" spans="1:6">
      <c r="A4" s="21" t="s">
        <v>28</v>
      </c>
      <c r="B4" s="22" t="s">
        <v>29</v>
      </c>
      <c r="C4" s="21" t="s">
        <v>30</v>
      </c>
      <c r="D4" s="21" t="s">
        <v>31</v>
      </c>
      <c r="E4" s="21" t="s">
        <v>32</v>
      </c>
      <c r="F4" s="23" t="s">
        <v>33</v>
      </c>
    </row>
    <row r="5" ht="20" customHeight="1" spans="1:6">
      <c r="A5" s="33">
        <v>302</v>
      </c>
      <c r="B5" s="34" t="s">
        <v>79</v>
      </c>
      <c r="C5" s="33"/>
      <c r="D5" s="35"/>
      <c r="E5" s="36"/>
      <c r="F5" s="28" t="str">
        <f>IF(E5&gt;0,ROUND(D5*E5,2),"")</f>
        <v/>
      </c>
    </row>
    <row r="6" ht="20" customHeight="1" spans="1:6">
      <c r="A6" s="33" t="s">
        <v>92</v>
      </c>
      <c r="B6" s="34" t="s">
        <v>81</v>
      </c>
      <c r="C6" s="33"/>
      <c r="D6" s="36"/>
      <c r="E6" s="31"/>
      <c r="F6" s="28" t="str">
        <f>IF(E6&gt;0,ROUND(D6*E6,2),"")</f>
        <v/>
      </c>
    </row>
    <row r="7" ht="20" customHeight="1" spans="1:6">
      <c r="A7" s="24" t="s">
        <v>37</v>
      </c>
      <c r="B7" s="34" t="s">
        <v>93</v>
      </c>
      <c r="C7" s="33" t="s">
        <v>57</v>
      </c>
      <c r="D7" s="36">
        <v>7817.28</v>
      </c>
      <c r="E7" s="31"/>
      <c r="F7" s="28" t="str">
        <f t="shared" ref="F7:F36" si="0">IF(E7&gt;0,ROUND(D7*E7,2),"")</f>
        <v/>
      </c>
    </row>
    <row r="8" ht="21" customHeight="1" spans="1:6">
      <c r="A8" s="33">
        <v>306</v>
      </c>
      <c r="B8" s="34" t="s">
        <v>94</v>
      </c>
      <c r="C8" s="33"/>
      <c r="D8" s="36"/>
      <c r="E8" s="31"/>
      <c r="F8" s="28" t="str">
        <f t="shared" si="0"/>
        <v/>
      </c>
    </row>
    <row r="9" ht="20" customHeight="1" spans="1:6">
      <c r="A9" s="33" t="s">
        <v>95</v>
      </c>
      <c r="B9" s="34" t="s">
        <v>96</v>
      </c>
      <c r="C9" s="33"/>
      <c r="D9" s="36"/>
      <c r="E9" s="31"/>
      <c r="F9" s="28" t="str">
        <f t="shared" si="0"/>
        <v/>
      </c>
    </row>
    <row r="10" ht="20" customHeight="1" spans="1:6">
      <c r="A10" s="24" t="s">
        <v>37</v>
      </c>
      <c r="B10" s="34" t="s">
        <v>97</v>
      </c>
      <c r="C10" s="33" t="s">
        <v>57</v>
      </c>
      <c r="D10" s="36">
        <v>6498.57</v>
      </c>
      <c r="E10" s="31"/>
      <c r="F10" s="28" t="str">
        <f t="shared" si="0"/>
        <v/>
      </c>
    </row>
    <row r="11" ht="20" customHeight="1" spans="1:6">
      <c r="A11" s="33">
        <v>308</v>
      </c>
      <c r="B11" s="34" t="s">
        <v>98</v>
      </c>
      <c r="C11" s="33"/>
      <c r="D11" s="36"/>
      <c r="E11" s="31"/>
      <c r="F11" s="28" t="str">
        <f t="shared" si="0"/>
        <v/>
      </c>
    </row>
    <row r="12" ht="20" customHeight="1" spans="1:6">
      <c r="A12" s="33" t="s">
        <v>99</v>
      </c>
      <c r="B12" s="34" t="s">
        <v>100</v>
      </c>
      <c r="C12" s="33" t="s">
        <v>57</v>
      </c>
      <c r="D12" s="36">
        <v>6476.9</v>
      </c>
      <c r="E12" s="31"/>
      <c r="F12" s="28" t="str">
        <f t="shared" si="0"/>
        <v/>
      </c>
    </row>
    <row r="13" ht="20" customHeight="1" spans="1:6">
      <c r="A13" s="33">
        <v>311</v>
      </c>
      <c r="B13" s="34" t="s">
        <v>101</v>
      </c>
      <c r="C13" s="33"/>
      <c r="D13" s="36"/>
      <c r="E13" s="31"/>
      <c r="F13" s="28" t="str">
        <f t="shared" si="0"/>
        <v/>
      </c>
    </row>
    <row r="14" ht="20" customHeight="1" spans="1:6">
      <c r="A14" s="33" t="s">
        <v>102</v>
      </c>
      <c r="B14" s="34" t="s">
        <v>103</v>
      </c>
      <c r="C14" s="33"/>
      <c r="D14" s="36"/>
      <c r="E14" s="31"/>
      <c r="F14" s="28" t="str">
        <f t="shared" si="0"/>
        <v/>
      </c>
    </row>
    <row r="15" ht="20" customHeight="1" spans="1:6">
      <c r="A15" s="24" t="s">
        <v>37</v>
      </c>
      <c r="B15" s="34" t="s">
        <v>104</v>
      </c>
      <c r="C15" s="33" t="s">
        <v>57</v>
      </c>
      <c r="D15" s="36">
        <v>6057.9</v>
      </c>
      <c r="E15" s="31"/>
      <c r="F15" s="28" t="str">
        <f t="shared" si="0"/>
        <v/>
      </c>
    </row>
    <row r="16" ht="25" customHeight="1" spans="1:6">
      <c r="A16" s="33">
        <v>313</v>
      </c>
      <c r="B16" s="34" t="s">
        <v>105</v>
      </c>
      <c r="C16" s="33"/>
      <c r="D16" s="36"/>
      <c r="E16" s="31"/>
      <c r="F16" s="28" t="str">
        <f t="shared" si="0"/>
        <v/>
      </c>
    </row>
    <row r="17" ht="20" customHeight="1" spans="1:6">
      <c r="A17" s="33" t="s">
        <v>106</v>
      </c>
      <c r="B17" s="34" t="s">
        <v>107</v>
      </c>
      <c r="C17" s="33"/>
      <c r="D17" s="36"/>
      <c r="E17" s="31"/>
      <c r="F17" s="28" t="str">
        <f t="shared" si="0"/>
        <v/>
      </c>
    </row>
    <row r="18" ht="20" customHeight="1" spans="1:6">
      <c r="A18" s="24" t="s">
        <v>37</v>
      </c>
      <c r="B18" s="34" t="s">
        <v>108</v>
      </c>
      <c r="C18" s="33" t="s">
        <v>68</v>
      </c>
      <c r="D18" s="36">
        <v>223.8</v>
      </c>
      <c r="E18" s="31"/>
      <c r="F18" s="28" t="str">
        <f t="shared" si="0"/>
        <v/>
      </c>
    </row>
    <row r="19" ht="20" customHeight="1" spans="1:6">
      <c r="A19" s="33" t="s">
        <v>109</v>
      </c>
      <c r="B19" s="34" t="s">
        <v>110</v>
      </c>
      <c r="C19" s="33" t="s">
        <v>68</v>
      </c>
      <c r="D19" s="36">
        <v>21.12</v>
      </c>
      <c r="E19" s="31"/>
      <c r="F19" s="28" t="str">
        <f t="shared" si="0"/>
        <v/>
      </c>
    </row>
    <row r="20" ht="24" customHeight="1" spans="1:6">
      <c r="A20" s="33"/>
      <c r="B20" s="34"/>
      <c r="C20" s="33"/>
      <c r="D20" s="36"/>
      <c r="E20" s="31"/>
      <c r="F20" s="28" t="str">
        <f t="shared" si="0"/>
        <v/>
      </c>
    </row>
    <row r="21" ht="20" customHeight="1" spans="1:6">
      <c r="A21" s="33"/>
      <c r="B21" s="34"/>
      <c r="C21" s="33"/>
      <c r="D21" s="36"/>
      <c r="E21" s="31"/>
      <c r="F21" s="28" t="str">
        <f t="shared" si="0"/>
        <v/>
      </c>
    </row>
    <row r="22" ht="20" customHeight="1" spans="1:6">
      <c r="A22" s="33"/>
      <c r="B22" s="34"/>
      <c r="C22" s="33"/>
      <c r="D22" s="36"/>
      <c r="E22" s="31"/>
      <c r="F22" s="28" t="str">
        <f t="shared" si="0"/>
        <v/>
      </c>
    </row>
    <row r="23" ht="20" customHeight="1" spans="1:6">
      <c r="A23" s="33"/>
      <c r="B23" s="34"/>
      <c r="C23" s="33"/>
      <c r="D23" s="36"/>
      <c r="E23" s="31"/>
      <c r="F23" s="28" t="str">
        <f t="shared" si="0"/>
        <v/>
      </c>
    </row>
    <row r="24" ht="20" customHeight="1" spans="1:6">
      <c r="A24" s="33"/>
      <c r="B24" s="34"/>
      <c r="C24" s="33"/>
      <c r="D24" s="36"/>
      <c r="E24" s="31"/>
      <c r="F24" s="28" t="str">
        <f t="shared" si="0"/>
        <v/>
      </c>
    </row>
    <row r="25" ht="20" customHeight="1" spans="1:6">
      <c r="A25" s="33"/>
      <c r="B25" s="34"/>
      <c r="C25" s="33"/>
      <c r="D25" s="36"/>
      <c r="E25" s="31"/>
      <c r="F25" s="28" t="str">
        <f t="shared" si="0"/>
        <v/>
      </c>
    </row>
    <row r="26" ht="20" customHeight="1" spans="1:6">
      <c r="A26" s="33"/>
      <c r="B26" s="34"/>
      <c r="C26" s="33"/>
      <c r="D26" s="36"/>
      <c r="E26" s="31"/>
      <c r="F26" s="28" t="str">
        <f t="shared" si="0"/>
        <v/>
      </c>
    </row>
    <row r="27" ht="20" customHeight="1" spans="1:6">
      <c r="A27" s="33"/>
      <c r="B27" s="34"/>
      <c r="C27" s="33"/>
      <c r="D27" s="36"/>
      <c r="E27" s="31"/>
      <c r="F27" s="28" t="str">
        <f t="shared" si="0"/>
        <v/>
      </c>
    </row>
    <row r="28" ht="20" customHeight="1" spans="1:6">
      <c r="A28" s="24"/>
      <c r="B28" s="25"/>
      <c r="C28" s="33"/>
      <c r="D28" s="36"/>
      <c r="E28" s="40"/>
      <c r="F28" s="28" t="str">
        <f t="shared" si="0"/>
        <v/>
      </c>
    </row>
    <row r="29" ht="20" customHeight="1" spans="1:6">
      <c r="A29" s="24"/>
      <c r="B29" s="25"/>
      <c r="C29" s="33"/>
      <c r="D29" s="36"/>
      <c r="E29" s="40"/>
      <c r="F29" s="28" t="str">
        <f t="shared" si="0"/>
        <v/>
      </c>
    </row>
    <row r="30" ht="20" customHeight="1" spans="1:6">
      <c r="A30" s="24"/>
      <c r="B30" s="25"/>
      <c r="C30" s="33"/>
      <c r="D30" s="36"/>
      <c r="E30" s="36"/>
      <c r="F30" s="28" t="str">
        <f t="shared" si="0"/>
        <v/>
      </c>
    </row>
    <row r="31" ht="20" customHeight="1" spans="1:6">
      <c r="A31" s="24"/>
      <c r="B31" s="25"/>
      <c r="C31" s="33"/>
      <c r="D31" s="36"/>
      <c r="E31" s="30"/>
      <c r="F31" s="28" t="str">
        <f t="shared" si="0"/>
        <v/>
      </c>
    </row>
    <row r="32" ht="20" customHeight="1" spans="1:6">
      <c r="A32" s="24"/>
      <c r="B32" s="34"/>
      <c r="C32" s="33"/>
      <c r="D32" s="29"/>
      <c r="E32" s="36"/>
      <c r="F32" s="28" t="str">
        <f t="shared" si="0"/>
        <v/>
      </c>
    </row>
    <row r="33" ht="20" customHeight="1" spans="1:6">
      <c r="A33" s="24"/>
      <c r="B33" s="34"/>
      <c r="C33" s="33"/>
      <c r="D33" s="29"/>
      <c r="E33" s="36"/>
      <c r="F33" s="28" t="str">
        <f t="shared" si="0"/>
        <v/>
      </c>
    </row>
    <row r="34" ht="20" customHeight="1" spans="1:6">
      <c r="A34" s="24"/>
      <c r="B34" s="34"/>
      <c r="C34" s="33"/>
      <c r="D34" s="29"/>
      <c r="E34" s="36"/>
      <c r="F34" s="28" t="str">
        <f t="shared" si="0"/>
        <v/>
      </c>
    </row>
    <row r="35" ht="20" customHeight="1" spans="1:6">
      <c r="A35" s="24"/>
      <c r="B35" s="34"/>
      <c r="C35" s="33"/>
      <c r="D35" s="29"/>
      <c r="E35" s="30"/>
      <c r="F35" s="28" t="str">
        <f t="shared" si="0"/>
        <v/>
      </c>
    </row>
    <row r="36" ht="40" customHeight="1" spans="1:6">
      <c r="A36" s="37" t="s">
        <v>111</v>
      </c>
      <c r="B36" s="38"/>
      <c r="C36" s="38"/>
      <c r="D36" s="38"/>
      <c r="E36" s="38"/>
      <c r="F36" s="39">
        <f>SUM(F5:F35)</f>
        <v>0</v>
      </c>
    </row>
  </sheetData>
  <sheetProtection password="CC7A" sheet="1" objects="1"/>
  <protectedRanges>
    <protectedRange sqref="E7 E5 E14 E34 E8 E10 E9" name="区域1"/>
    <protectedRange sqref="E33" name="区域1_4"/>
    <protectedRange sqref="E29 E24 E23 E19 E16" name="区域1_6_3"/>
    <protectedRange sqref="E30" name="区域1_9"/>
    <protectedRange sqref="E32" name="区域1_2_7"/>
    <protectedRange sqref="E15" name="区域1_6_5"/>
    <protectedRange sqref="E12" name="区域1_6_2"/>
    <protectedRange sqref="E11" name="区域1_1_1"/>
    <protectedRange sqref="E11" name="区域1_1_4_1"/>
    <protectedRange sqref="E6 E13" name="区域1_6_2_1_1"/>
  </protectedRanges>
  <mergeCells count="5">
    <mergeCell ref="A1:F1"/>
    <mergeCell ref="A2:F2"/>
    <mergeCell ref="A3:D3"/>
    <mergeCell ref="E3:F3"/>
    <mergeCell ref="A36:E36"/>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showGridLines="0" showZeros="0" view="pageBreakPreview" zoomScaleNormal="100" topLeftCell="A3" workbookViewId="0">
      <selection activeCell="E6" sqref="E6"/>
    </sheetView>
  </sheetViews>
  <sheetFormatPr defaultColWidth="9" defaultRowHeight="14" outlineLevelCol="5"/>
  <cols>
    <col min="1" max="1" width="7.63636363636364" style="15" customWidth="1"/>
    <col min="2" max="2" width="37.4545454545455" style="15" customWidth="1"/>
    <col min="3" max="3" width="5.72727272727273"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25</v>
      </c>
      <c r="B1" s="16"/>
      <c r="C1" s="16"/>
      <c r="D1" s="16"/>
      <c r="E1" s="16"/>
      <c r="F1" s="16"/>
    </row>
    <row r="2" ht="25" customHeight="1" spans="1:6">
      <c r="A2" s="17" t="s">
        <v>112</v>
      </c>
      <c r="B2" s="18"/>
      <c r="C2" s="18"/>
      <c r="D2" s="18"/>
      <c r="E2" s="18"/>
      <c r="F2" s="18"/>
    </row>
    <row r="3" ht="25" customHeight="1" spans="1:6">
      <c r="A3" s="19" t="str">
        <f>'200章'!A3</f>
        <v>合同段:鄂托克前旗污水处理厂公路</v>
      </c>
      <c r="B3" s="19"/>
      <c r="C3" s="19"/>
      <c r="D3" s="19"/>
      <c r="E3" s="20" t="s">
        <v>27</v>
      </c>
      <c r="F3" s="20"/>
    </row>
    <row r="4" ht="20" customHeight="1" spans="1:6">
      <c r="A4" s="21" t="s">
        <v>28</v>
      </c>
      <c r="B4" s="22" t="s">
        <v>29</v>
      </c>
      <c r="C4" s="21" t="s">
        <v>30</v>
      </c>
      <c r="D4" s="21" t="s">
        <v>31</v>
      </c>
      <c r="E4" s="21" t="s">
        <v>32</v>
      </c>
      <c r="F4" s="23" t="s">
        <v>33</v>
      </c>
    </row>
    <row r="5" ht="20" customHeight="1" spans="1:6">
      <c r="A5" s="24" t="s">
        <v>113</v>
      </c>
      <c r="B5" s="25" t="s">
        <v>114</v>
      </c>
      <c r="C5" s="24"/>
      <c r="D5" s="26"/>
      <c r="E5" s="27"/>
      <c r="F5" s="28" t="str">
        <f>IF(E5&gt;0,ROUND(D5*E5,2),"")</f>
        <v/>
      </c>
    </row>
    <row r="6" ht="20" customHeight="1" spans="1:6">
      <c r="A6" s="24" t="s">
        <v>115</v>
      </c>
      <c r="B6" s="25" t="s">
        <v>116</v>
      </c>
      <c r="C6" s="24"/>
      <c r="D6" s="26"/>
      <c r="E6" s="27"/>
      <c r="F6" s="28" t="str">
        <f>IF(E6&gt;0,ROUND(D6*E6,2),"")</f>
        <v/>
      </c>
    </row>
    <row r="7" ht="20" customHeight="1" spans="1:6">
      <c r="A7" s="24" t="s">
        <v>37</v>
      </c>
      <c r="B7" s="25" t="s">
        <v>117</v>
      </c>
      <c r="C7" s="24" t="s">
        <v>118</v>
      </c>
      <c r="D7" s="29">
        <v>3</v>
      </c>
      <c r="E7" s="31"/>
      <c r="F7" s="28" t="str">
        <f>IF(E7&gt;0,ROUND(D7*E7,2),"")</f>
        <v/>
      </c>
    </row>
    <row r="8" ht="20" customHeight="1" spans="1:6">
      <c r="A8" s="24" t="s">
        <v>40</v>
      </c>
      <c r="B8" s="25" t="s">
        <v>119</v>
      </c>
      <c r="C8" s="24" t="s">
        <v>118</v>
      </c>
      <c r="D8" s="32">
        <v>4</v>
      </c>
      <c r="E8" s="31"/>
      <c r="F8" s="28" t="str">
        <f t="shared" ref="F8:F33" si="0">IF(E8&gt;0,ROUND(D8*E8,2),"")</f>
        <v/>
      </c>
    </row>
    <row r="9" ht="20" customHeight="1" spans="1:6">
      <c r="A9" s="24" t="s">
        <v>120</v>
      </c>
      <c r="B9" s="25" t="s">
        <v>121</v>
      </c>
      <c r="C9" s="24" t="s">
        <v>118</v>
      </c>
      <c r="D9" s="32">
        <v>8</v>
      </c>
      <c r="E9" s="31"/>
      <c r="F9" s="28" t="str">
        <f t="shared" si="0"/>
        <v/>
      </c>
    </row>
    <row r="10" ht="20" customHeight="1" spans="1:6">
      <c r="A10" s="24" t="s">
        <v>122</v>
      </c>
      <c r="B10" s="25" t="s">
        <v>123</v>
      </c>
      <c r="C10" s="24" t="s">
        <v>62</v>
      </c>
      <c r="D10" s="32"/>
      <c r="E10" s="31"/>
      <c r="F10" s="28" t="str">
        <f t="shared" si="0"/>
        <v/>
      </c>
    </row>
    <row r="11" ht="20" customHeight="1" spans="1:6">
      <c r="A11" s="24" t="s">
        <v>37</v>
      </c>
      <c r="B11" s="25" t="s">
        <v>123</v>
      </c>
      <c r="C11" s="24" t="s">
        <v>62</v>
      </c>
      <c r="D11" s="32">
        <v>1758</v>
      </c>
      <c r="E11" s="31"/>
      <c r="F11" s="28" t="str">
        <f t="shared" si="0"/>
        <v/>
      </c>
    </row>
    <row r="12" ht="20" customHeight="1" spans="1:6">
      <c r="A12" s="24" t="s">
        <v>40</v>
      </c>
      <c r="B12" s="25" t="s">
        <v>124</v>
      </c>
      <c r="C12" s="24" t="s">
        <v>125</v>
      </c>
      <c r="D12" s="32">
        <v>178</v>
      </c>
      <c r="E12" s="31"/>
      <c r="F12" s="28" t="str">
        <f t="shared" si="0"/>
        <v/>
      </c>
    </row>
    <row r="13" ht="20" customHeight="1" spans="1:6">
      <c r="A13" s="24" t="s">
        <v>126</v>
      </c>
      <c r="B13" s="25" t="s">
        <v>127</v>
      </c>
      <c r="C13" s="24"/>
      <c r="D13" s="32"/>
      <c r="E13" s="31"/>
      <c r="F13" s="28" t="str">
        <f t="shared" si="0"/>
        <v/>
      </c>
    </row>
    <row r="14" ht="20" customHeight="1" spans="1:6">
      <c r="A14" s="24" t="s">
        <v>128</v>
      </c>
      <c r="B14" s="25" t="s">
        <v>129</v>
      </c>
      <c r="C14" s="24"/>
      <c r="D14" s="32"/>
      <c r="E14" s="31"/>
      <c r="F14" s="28" t="str">
        <f t="shared" si="0"/>
        <v/>
      </c>
    </row>
    <row r="15" ht="20" customHeight="1" spans="1:6">
      <c r="A15" s="24" t="s">
        <v>37</v>
      </c>
      <c r="B15" s="25" t="s">
        <v>130</v>
      </c>
      <c r="C15" s="24" t="s">
        <v>57</v>
      </c>
      <c r="D15" s="32">
        <v>50.2</v>
      </c>
      <c r="E15" s="31"/>
      <c r="F15" s="28" t="str">
        <f t="shared" si="0"/>
        <v/>
      </c>
    </row>
    <row r="16" ht="20" customHeight="1" spans="1:6">
      <c r="A16" s="33"/>
      <c r="B16" s="34"/>
      <c r="C16" s="33"/>
      <c r="D16" s="32"/>
      <c r="E16" s="31"/>
      <c r="F16" s="28" t="str">
        <f t="shared" si="0"/>
        <v/>
      </c>
    </row>
    <row r="17" ht="20" customHeight="1" spans="1:6">
      <c r="A17" s="33"/>
      <c r="B17" s="34"/>
      <c r="C17" s="33"/>
      <c r="D17" s="32"/>
      <c r="E17" s="31"/>
      <c r="F17" s="28" t="str">
        <f t="shared" si="0"/>
        <v/>
      </c>
    </row>
    <row r="18" ht="20" customHeight="1" spans="1:6">
      <c r="A18" s="33"/>
      <c r="B18" s="34"/>
      <c r="C18" s="33"/>
      <c r="D18" s="32"/>
      <c r="E18" s="31"/>
      <c r="F18" s="28" t="str">
        <f t="shared" si="0"/>
        <v/>
      </c>
    </row>
    <row r="19" ht="20" customHeight="1" spans="1:6">
      <c r="A19" s="33"/>
      <c r="B19" s="34"/>
      <c r="C19" s="33"/>
      <c r="D19" s="32"/>
      <c r="E19" s="31"/>
      <c r="F19" s="28" t="str">
        <f t="shared" si="0"/>
        <v/>
      </c>
    </row>
    <row r="20" ht="20" customHeight="1" spans="1:6">
      <c r="A20" s="33"/>
      <c r="B20" s="34"/>
      <c r="C20" s="33"/>
      <c r="D20" s="32"/>
      <c r="E20" s="31"/>
      <c r="F20" s="28" t="str">
        <f t="shared" si="0"/>
        <v/>
      </c>
    </row>
    <row r="21" ht="20" customHeight="1" spans="1:6">
      <c r="A21" s="33"/>
      <c r="B21" s="34"/>
      <c r="C21" s="33"/>
      <c r="D21" s="32"/>
      <c r="E21" s="31"/>
      <c r="F21" s="28" t="str">
        <f t="shared" si="0"/>
        <v/>
      </c>
    </row>
    <row r="22" ht="20" customHeight="1" spans="1:6">
      <c r="A22" s="33"/>
      <c r="B22" s="34"/>
      <c r="C22" s="33"/>
      <c r="D22" s="32"/>
      <c r="E22" s="31"/>
      <c r="F22" s="28" t="str">
        <f t="shared" si="0"/>
        <v/>
      </c>
    </row>
    <row r="23" ht="20" customHeight="1" spans="1:6">
      <c r="A23" s="33"/>
      <c r="B23" s="34"/>
      <c r="C23" s="33"/>
      <c r="D23" s="32"/>
      <c r="E23" s="31"/>
      <c r="F23" s="28" t="str">
        <f t="shared" si="0"/>
        <v/>
      </c>
    </row>
    <row r="24" ht="20" customHeight="1" spans="1:6">
      <c r="A24" s="33"/>
      <c r="B24" s="34"/>
      <c r="C24" s="33"/>
      <c r="D24" s="32"/>
      <c r="E24" s="31"/>
      <c r="F24" s="28" t="str">
        <f t="shared" si="0"/>
        <v/>
      </c>
    </row>
    <row r="25" ht="20" customHeight="1" spans="1:6">
      <c r="A25" s="33"/>
      <c r="B25" s="34"/>
      <c r="C25" s="33"/>
      <c r="D25" s="32"/>
      <c r="E25" s="35"/>
      <c r="F25" s="28" t="str">
        <f t="shared" si="0"/>
        <v/>
      </c>
    </row>
    <row r="26" ht="20" customHeight="1" spans="1:6">
      <c r="A26" s="33"/>
      <c r="B26" s="34"/>
      <c r="C26" s="33"/>
      <c r="D26" s="32"/>
      <c r="E26" s="35"/>
      <c r="F26" s="28" t="str">
        <f t="shared" si="0"/>
        <v/>
      </c>
    </row>
    <row r="27" ht="20" customHeight="1" spans="1:6">
      <c r="A27" s="24"/>
      <c r="B27" s="25"/>
      <c r="C27" s="24"/>
      <c r="D27" s="32"/>
      <c r="E27" s="27"/>
      <c r="F27" s="28" t="str">
        <f t="shared" si="0"/>
        <v/>
      </c>
    </row>
    <row r="28" ht="20" customHeight="1" spans="1:6">
      <c r="A28" s="24"/>
      <c r="B28" s="25"/>
      <c r="C28" s="24"/>
      <c r="D28" s="32"/>
      <c r="E28" s="27"/>
      <c r="F28" s="28" t="str">
        <f t="shared" si="0"/>
        <v/>
      </c>
    </row>
    <row r="29" ht="20" customHeight="1" spans="1:6">
      <c r="A29" s="24"/>
      <c r="B29" s="25"/>
      <c r="C29" s="24"/>
      <c r="D29" s="32"/>
      <c r="E29" s="27"/>
      <c r="F29" s="28" t="str">
        <f t="shared" si="0"/>
        <v/>
      </c>
    </row>
    <row r="30" ht="20" customHeight="1" spans="1:6">
      <c r="A30" s="24"/>
      <c r="B30" s="25"/>
      <c r="C30" s="24"/>
      <c r="D30" s="36"/>
      <c r="E30" s="27"/>
      <c r="F30" s="28" t="str">
        <f t="shared" si="0"/>
        <v/>
      </c>
    </row>
    <row r="31" ht="20" customHeight="1" spans="1:6">
      <c r="A31" s="24"/>
      <c r="B31" s="25"/>
      <c r="C31" s="24"/>
      <c r="D31" s="36"/>
      <c r="E31" s="27"/>
      <c r="F31" s="28" t="str">
        <f t="shared" si="0"/>
        <v/>
      </c>
    </row>
    <row r="32" ht="20" customHeight="1" spans="1:6">
      <c r="A32" s="24"/>
      <c r="B32" s="25"/>
      <c r="C32" s="24"/>
      <c r="D32" s="36"/>
      <c r="E32" s="27"/>
      <c r="F32" s="28" t="str">
        <f t="shared" si="0"/>
        <v/>
      </c>
    </row>
    <row r="33" ht="20" customHeight="1" spans="1:6">
      <c r="A33" s="24"/>
      <c r="B33" s="25"/>
      <c r="C33" s="24"/>
      <c r="D33" s="27"/>
      <c r="E33" s="27"/>
      <c r="F33" s="28" t="str">
        <f t="shared" si="0"/>
        <v/>
      </c>
    </row>
    <row r="34" ht="40" customHeight="1" spans="1:6">
      <c r="A34" s="37" t="s">
        <v>131</v>
      </c>
      <c r="B34" s="38"/>
      <c r="C34" s="38"/>
      <c r="D34" s="38"/>
      <c r="E34" s="38"/>
      <c r="F34" s="39">
        <f>SUM(F5:F33)</f>
        <v>0</v>
      </c>
    </row>
  </sheetData>
  <sheetProtection password="CC7A" sheet="1" objects="1"/>
  <protectedRanges>
    <protectedRange sqref="E23 E27:E33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9 E6 E8 E10" name="区域1_2_1_1_4"/>
    <protectedRange sqref="E7 E11" name="区域1_2_1_1_4_1_1_2"/>
  </protectedRanges>
  <mergeCells count="5">
    <mergeCell ref="A1:F1"/>
    <mergeCell ref="A2:F2"/>
    <mergeCell ref="A3:D3"/>
    <mergeCell ref="E3:F3"/>
    <mergeCell ref="A34:E34"/>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showGridLines="0" showZeros="0" tabSelected="1" view="pageBreakPreview" zoomScaleNormal="100" workbookViewId="0">
      <selection activeCell="E6" sqref="E6"/>
    </sheetView>
  </sheetViews>
  <sheetFormatPr defaultColWidth="9" defaultRowHeight="14" outlineLevelCol="5"/>
  <cols>
    <col min="1" max="1" width="7.63636363636364" style="15" customWidth="1"/>
    <col min="2" max="2" width="37.4545454545455" style="15" customWidth="1"/>
    <col min="3" max="3" width="5.72727272727273"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25</v>
      </c>
      <c r="B1" s="16"/>
      <c r="C1" s="16"/>
      <c r="D1" s="16"/>
      <c r="E1" s="16"/>
      <c r="F1" s="16"/>
    </row>
    <row r="2" ht="25" customHeight="1" spans="1:6">
      <c r="A2" s="17" t="s">
        <v>132</v>
      </c>
      <c r="B2" s="18"/>
      <c r="C2" s="18"/>
      <c r="D2" s="18"/>
      <c r="E2" s="18"/>
      <c r="F2" s="18"/>
    </row>
    <row r="3" ht="25" customHeight="1" spans="1:6">
      <c r="A3" s="19" t="str">
        <f>'200章'!A3</f>
        <v>合同段:鄂托克前旗污水处理厂公路</v>
      </c>
      <c r="B3" s="19"/>
      <c r="C3" s="19"/>
      <c r="D3" s="19"/>
      <c r="E3" s="20" t="s">
        <v>27</v>
      </c>
      <c r="F3" s="20"/>
    </row>
    <row r="4" ht="20" customHeight="1" spans="1:6">
      <c r="A4" s="21" t="s">
        <v>28</v>
      </c>
      <c r="B4" s="22" t="s">
        <v>29</v>
      </c>
      <c r="C4" s="21" t="s">
        <v>30</v>
      </c>
      <c r="D4" s="21" t="s">
        <v>31</v>
      </c>
      <c r="E4" s="21" t="s">
        <v>32</v>
      </c>
      <c r="F4" s="23" t="s">
        <v>33</v>
      </c>
    </row>
    <row r="5" ht="20" customHeight="1" spans="1:6">
      <c r="A5" s="24" t="s">
        <v>133</v>
      </c>
      <c r="B5" s="25" t="s">
        <v>134</v>
      </c>
      <c r="C5" s="24"/>
      <c r="D5" s="26"/>
      <c r="E5" s="27"/>
      <c r="F5" s="28" t="str">
        <f t="shared" ref="F5:F33" si="0">IF(E5&gt;0,ROUND(D5*E5,2),"")</f>
        <v/>
      </c>
    </row>
    <row r="6" ht="20" customHeight="1" spans="1:6">
      <c r="A6" s="24" t="s">
        <v>135</v>
      </c>
      <c r="B6" s="25" t="s">
        <v>136</v>
      </c>
      <c r="C6" s="24" t="s">
        <v>57</v>
      </c>
      <c r="D6" s="29">
        <v>3333</v>
      </c>
      <c r="E6" s="30"/>
      <c r="F6" s="28" t="str">
        <f t="shared" si="0"/>
        <v/>
      </c>
    </row>
    <row r="7" ht="20" customHeight="1" spans="1:6">
      <c r="A7" s="24"/>
      <c r="B7" s="25"/>
      <c r="C7" s="24"/>
      <c r="D7" s="29"/>
      <c r="E7" s="31"/>
      <c r="F7" s="28" t="str">
        <f t="shared" si="0"/>
        <v/>
      </c>
    </row>
    <row r="8" ht="20" customHeight="1" spans="1:6">
      <c r="A8" s="24"/>
      <c r="B8" s="25"/>
      <c r="C8" s="24"/>
      <c r="D8" s="32"/>
      <c r="E8" s="31"/>
      <c r="F8" s="28" t="str">
        <f t="shared" si="0"/>
        <v/>
      </c>
    </row>
    <row r="9" ht="20" customHeight="1" spans="1:6">
      <c r="A9" s="24"/>
      <c r="B9" s="25"/>
      <c r="C9" s="24"/>
      <c r="D9" s="32"/>
      <c r="E9" s="31"/>
      <c r="F9" s="28" t="str">
        <f t="shared" si="0"/>
        <v/>
      </c>
    </row>
    <row r="10" ht="20" customHeight="1" spans="1:6">
      <c r="A10" s="24"/>
      <c r="B10" s="25"/>
      <c r="C10" s="24"/>
      <c r="D10" s="32"/>
      <c r="E10" s="31"/>
      <c r="F10" s="28" t="str">
        <f t="shared" si="0"/>
        <v/>
      </c>
    </row>
    <row r="11" ht="20" customHeight="1" spans="1:6">
      <c r="A11" s="24"/>
      <c r="B11" s="25"/>
      <c r="C11" s="24"/>
      <c r="D11" s="32"/>
      <c r="E11" s="31"/>
      <c r="F11" s="28" t="str">
        <f t="shared" si="0"/>
        <v/>
      </c>
    </row>
    <row r="12" ht="20" customHeight="1" spans="1:6">
      <c r="A12" s="24"/>
      <c r="B12" s="25"/>
      <c r="C12" s="24"/>
      <c r="D12" s="32"/>
      <c r="E12" s="31"/>
      <c r="F12" s="28" t="str">
        <f t="shared" si="0"/>
        <v/>
      </c>
    </row>
    <row r="13" ht="20" customHeight="1" spans="1:6">
      <c r="A13" s="24"/>
      <c r="B13" s="25"/>
      <c r="C13" s="24"/>
      <c r="D13" s="32"/>
      <c r="E13" s="31"/>
      <c r="F13" s="28" t="str">
        <f t="shared" si="0"/>
        <v/>
      </c>
    </row>
    <row r="14" ht="20" customHeight="1" spans="1:6">
      <c r="A14" s="24"/>
      <c r="B14" s="25"/>
      <c r="C14" s="24"/>
      <c r="D14" s="32"/>
      <c r="E14" s="31"/>
      <c r="F14" s="28" t="str">
        <f t="shared" si="0"/>
        <v/>
      </c>
    </row>
    <row r="15" ht="20" customHeight="1" spans="1:6">
      <c r="A15" s="24"/>
      <c r="B15" s="25"/>
      <c r="C15" s="24"/>
      <c r="D15" s="32"/>
      <c r="E15" s="31"/>
      <c r="F15" s="28" t="str">
        <f t="shared" si="0"/>
        <v/>
      </c>
    </row>
    <row r="16" ht="20" customHeight="1" spans="1:6">
      <c r="A16" s="33"/>
      <c r="B16" s="34"/>
      <c r="C16" s="33"/>
      <c r="D16" s="32"/>
      <c r="E16" s="31"/>
      <c r="F16" s="28" t="str">
        <f t="shared" si="0"/>
        <v/>
      </c>
    </row>
    <row r="17" ht="20" customHeight="1" spans="1:6">
      <c r="A17" s="33"/>
      <c r="B17" s="34"/>
      <c r="C17" s="33"/>
      <c r="D17" s="32"/>
      <c r="E17" s="31"/>
      <c r="F17" s="28" t="str">
        <f t="shared" si="0"/>
        <v/>
      </c>
    </row>
    <row r="18" ht="20" customHeight="1" spans="1:6">
      <c r="A18" s="33"/>
      <c r="B18" s="34"/>
      <c r="C18" s="33"/>
      <c r="D18" s="32"/>
      <c r="E18" s="31"/>
      <c r="F18" s="28" t="str">
        <f t="shared" si="0"/>
        <v/>
      </c>
    </row>
    <row r="19" ht="20" customHeight="1" spans="1:6">
      <c r="A19" s="33"/>
      <c r="B19" s="34"/>
      <c r="C19" s="33"/>
      <c r="D19" s="32"/>
      <c r="E19" s="31"/>
      <c r="F19" s="28" t="str">
        <f t="shared" si="0"/>
        <v/>
      </c>
    </row>
    <row r="20" ht="20" customHeight="1" spans="1:6">
      <c r="A20" s="33"/>
      <c r="B20" s="34"/>
      <c r="C20" s="33"/>
      <c r="D20" s="32"/>
      <c r="E20" s="31"/>
      <c r="F20" s="28" t="str">
        <f t="shared" si="0"/>
        <v/>
      </c>
    </row>
    <row r="21" ht="20" customHeight="1" spans="1:6">
      <c r="A21" s="33"/>
      <c r="B21" s="34"/>
      <c r="C21" s="33"/>
      <c r="D21" s="32"/>
      <c r="E21" s="31"/>
      <c r="F21" s="28" t="str">
        <f t="shared" si="0"/>
        <v/>
      </c>
    </row>
    <row r="22" ht="20" customHeight="1" spans="1:6">
      <c r="A22" s="33"/>
      <c r="B22" s="34"/>
      <c r="C22" s="33"/>
      <c r="D22" s="32"/>
      <c r="E22" s="31"/>
      <c r="F22" s="28" t="str">
        <f t="shared" si="0"/>
        <v/>
      </c>
    </row>
    <row r="23" ht="20" customHeight="1" spans="1:6">
      <c r="A23" s="33"/>
      <c r="B23" s="34"/>
      <c r="C23" s="33"/>
      <c r="D23" s="32"/>
      <c r="E23" s="31"/>
      <c r="F23" s="28" t="str">
        <f t="shared" si="0"/>
        <v/>
      </c>
    </row>
    <row r="24" ht="20" customHeight="1" spans="1:6">
      <c r="A24" s="33"/>
      <c r="B24" s="34"/>
      <c r="C24" s="33"/>
      <c r="D24" s="32"/>
      <c r="E24" s="31"/>
      <c r="F24" s="28" t="str">
        <f t="shared" si="0"/>
        <v/>
      </c>
    </row>
    <row r="25" ht="20" customHeight="1" spans="1:6">
      <c r="A25" s="33"/>
      <c r="B25" s="34"/>
      <c r="C25" s="33"/>
      <c r="D25" s="32"/>
      <c r="E25" s="35"/>
      <c r="F25" s="28" t="str">
        <f t="shared" si="0"/>
        <v/>
      </c>
    </row>
    <row r="26" ht="20" customHeight="1" spans="1:6">
      <c r="A26" s="33"/>
      <c r="B26" s="34"/>
      <c r="C26" s="33"/>
      <c r="D26" s="32"/>
      <c r="E26" s="35"/>
      <c r="F26" s="28" t="str">
        <f t="shared" si="0"/>
        <v/>
      </c>
    </row>
    <row r="27" ht="20" customHeight="1" spans="1:6">
      <c r="A27" s="24"/>
      <c r="B27" s="25"/>
      <c r="C27" s="24"/>
      <c r="D27" s="32"/>
      <c r="E27" s="27"/>
      <c r="F27" s="28" t="str">
        <f t="shared" si="0"/>
        <v/>
      </c>
    </row>
    <row r="28" ht="20" customHeight="1" spans="1:6">
      <c r="A28" s="24"/>
      <c r="B28" s="25"/>
      <c r="C28" s="24"/>
      <c r="D28" s="32"/>
      <c r="E28" s="27"/>
      <c r="F28" s="28" t="str">
        <f t="shared" si="0"/>
        <v/>
      </c>
    </row>
    <row r="29" ht="20" customHeight="1" spans="1:6">
      <c r="A29" s="24"/>
      <c r="B29" s="25"/>
      <c r="C29" s="24"/>
      <c r="D29" s="32"/>
      <c r="E29" s="27"/>
      <c r="F29" s="28" t="str">
        <f t="shared" si="0"/>
        <v/>
      </c>
    </row>
    <row r="30" ht="20" customHeight="1" spans="1:6">
      <c r="A30" s="24"/>
      <c r="B30" s="25"/>
      <c r="C30" s="24"/>
      <c r="D30" s="36"/>
      <c r="E30" s="27"/>
      <c r="F30" s="28" t="str">
        <f t="shared" si="0"/>
        <v/>
      </c>
    </row>
    <row r="31" ht="20" customHeight="1" spans="1:6">
      <c r="A31" s="24"/>
      <c r="B31" s="25"/>
      <c r="C31" s="24"/>
      <c r="D31" s="36"/>
      <c r="E31" s="27"/>
      <c r="F31" s="28" t="str">
        <f t="shared" si="0"/>
        <v/>
      </c>
    </row>
    <row r="32" ht="20" customHeight="1" spans="1:6">
      <c r="A32" s="24"/>
      <c r="B32" s="25"/>
      <c r="C32" s="24"/>
      <c r="D32" s="36"/>
      <c r="E32" s="27"/>
      <c r="F32" s="28" t="str">
        <f t="shared" si="0"/>
        <v/>
      </c>
    </row>
    <row r="33" ht="20" customHeight="1" spans="1:6">
      <c r="A33" s="24"/>
      <c r="B33" s="25"/>
      <c r="C33" s="24"/>
      <c r="D33" s="27"/>
      <c r="E33" s="27"/>
      <c r="F33" s="28" t="str">
        <f t="shared" si="0"/>
        <v/>
      </c>
    </row>
    <row r="34" ht="40" customHeight="1" spans="1:6">
      <c r="A34" s="37" t="s">
        <v>137</v>
      </c>
      <c r="B34" s="38"/>
      <c r="C34" s="38"/>
      <c r="D34" s="38"/>
      <c r="E34" s="38"/>
      <c r="F34" s="39">
        <f>SUM(F5:F33)</f>
        <v>0</v>
      </c>
    </row>
  </sheetData>
  <sheetProtection password="CC7A" sheet="1" objects="1"/>
  <protectedRanges>
    <protectedRange sqref="E23 E27:E33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8:E10 E6" name="区域1_2_1_1_4"/>
    <protectedRange sqref="E7 E11" name="区域1_2_1_1_4_1_1_2"/>
  </protectedRanges>
  <mergeCells count="5">
    <mergeCell ref="A1:F1"/>
    <mergeCell ref="A2:F2"/>
    <mergeCell ref="A3:D3"/>
    <mergeCell ref="E3:F3"/>
    <mergeCell ref="A34:E34"/>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GridLines="0" showZeros="0" view="pageBreakPreview" zoomScaleNormal="100" topLeftCell="A10" workbookViewId="0">
      <selection activeCell="E7" sqref="E7:E15"/>
    </sheetView>
  </sheetViews>
  <sheetFormatPr defaultColWidth="9" defaultRowHeight="14" outlineLevelCol="3"/>
  <cols>
    <col min="1" max="1" width="8.09090909090909" customWidth="1"/>
    <col min="2" max="2" width="10.3636363636364" customWidth="1"/>
    <col min="3" max="3" width="41.5454545454545" customWidth="1"/>
    <col min="4" max="4" width="23.2727272727273" customWidth="1"/>
  </cols>
  <sheetData>
    <row r="1" ht="30" customHeight="1" spans="1:4">
      <c r="A1" s="1" t="s">
        <v>138</v>
      </c>
      <c r="B1" s="1"/>
      <c r="C1" s="1"/>
      <c r="D1" s="1"/>
    </row>
    <row r="2" ht="30" customHeight="1" spans="1:4">
      <c r="A2" s="2"/>
      <c r="B2" s="2"/>
      <c r="C2" s="2"/>
      <c r="D2" s="2"/>
    </row>
    <row r="3" ht="30" customHeight="1" spans="1:4">
      <c r="A3" s="3" t="str">
        <f>'100章'!A4</f>
        <v>合同段:鄂托克前旗污水处理厂公路</v>
      </c>
      <c r="B3" s="3"/>
      <c r="C3" s="3"/>
      <c r="D3" s="4" t="s">
        <v>27</v>
      </c>
    </row>
    <row r="4" ht="30" customHeight="1" spans="1:4">
      <c r="A4" s="5" t="s">
        <v>139</v>
      </c>
      <c r="B4" s="5" t="s">
        <v>140</v>
      </c>
      <c r="C4" s="5" t="s">
        <v>141</v>
      </c>
      <c r="D4" s="6" t="s">
        <v>142</v>
      </c>
    </row>
    <row r="5" ht="30" customHeight="1" spans="1:4">
      <c r="A5" s="7">
        <v>1</v>
      </c>
      <c r="B5" s="7">
        <v>100</v>
      </c>
      <c r="C5" s="8" t="s">
        <v>143</v>
      </c>
      <c r="D5" s="9" t="str">
        <f>'100章'!F27</f>
        <v/>
      </c>
    </row>
    <row r="6" ht="30" customHeight="1" spans="1:4">
      <c r="A6" s="7">
        <v>2</v>
      </c>
      <c r="B6" s="7">
        <v>200</v>
      </c>
      <c r="C6" s="8" t="s">
        <v>144</v>
      </c>
      <c r="D6" s="9">
        <f>'200章'!F34</f>
        <v>0</v>
      </c>
    </row>
    <row r="7" ht="30" customHeight="1" spans="1:4">
      <c r="A7" s="7">
        <v>3</v>
      </c>
      <c r="B7" s="7">
        <v>300</v>
      </c>
      <c r="C7" s="8" t="s">
        <v>145</v>
      </c>
      <c r="D7" s="9">
        <f>'300章'!F36</f>
        <v>0</v>
      </c>
    </row>
    <row r="8" ht="30" customHeight="1" spans="1:4">
      <c r="A8" s="7">
        <v>4</v>
      </c>
      <c r="B8" s="7">
        <v>400</v>
      </c>
      <c r="C8" s="8" t="s">
        <v>146</v>
      </c>
      <c r="D8" s="10"/>
    </row>
    <row r="9" ht="30" customHeight="1" spans="1:4">
      <c r="A9" s="7">
        <v>5</v>
      </c>
      <c r="B9" s="7">
        <v>600</v>
      </c>
      <c r="C9" s="8" t="s">
        <v>112</v>
      </c>
      <c r="D9" s="9">
        <f>'600章 '!F34</f>
        <v>0</v>
      </c>
    </row>
    <row r="10" ht="30" customHeight="1" spans="1:4">
      <c r="A10" s="7">
        <v>6</v>
      </c>
      <c r="B10" s="7">
        <v>700</v>
      </c>
      <c r="C10" s="8" t="s">
        <v>147</v>
      </c>
      <c r="D10" s="9">
        <f>'700章  '!F34</f>
        <v>0</v>
      </c>
    </row>
    <row r="11" ht="45" customHeight="1" spans="1:4">
      <c r="A11" s="7">
        <v>7</v>
      </c>
      <c r="B11" s="7" t="s">
        <v>148</v>
      </c>
      <c r="C11" s="7"/>
      <c r="D11" s="9">
        <f>SUM(D5:D10)</f>
        <v>0</v>
      </c>
    </row>
    <row r="12" ht="45" customHeight="1" spans="1:4">
      <c r="A12" s="7">
        <v>8</v>
      </c>
      <c r="B12" s="11" t="s">
        <v>149</v>
      </c>
      <c r="C12" s="11"/>
      <c r="D12" s="12"/>
    </row>
    <row r="13" ht="45" customHeight="1" spans="1:4">
      <c r="A13" s="7">
        <v>9</v>
      </c>
      <c r="B13" s="11" t="s">
        <v>150</v>
      </c>
      <c r="C13" s="11"/>
      <c r="D13" s="9">
        <f>D11</f>
        <v>0</v>
      </c>
    </row>
    <row r="14" ht="45" customHeight="1" spans="1:4">
      <c r="A14" s="7">
        <v>10</v>
      </c>
      <c r="B14" s="7" t="s">
        <v>151</v>
      </c>
      <c r="C14" s="7"/>
      <c r="D14" s="12"/>
    </row>
    <row r="15" ht="45" customHeight="1" spans="1:4">
      <c r="A15" s="7">
        <v>11</v>
      </c>
      <c r="B15" s="13" t="s">
        <v>152</v>
      </c>
      <c r="C15" s="14"/>
      <c r="D15" s="9">
        <f>D11*3%</f>
        <v>0</v>
      </c>
    </row>
    <row r="16" ht="45" customHeight="1" spans="1:4">
      <c r="A16" s="7">
        <v>12</v>
      </c>
      <c r="B16" s="7" t="s">
        <v>153</v>
      </c>
      <c r="C16" s="7"/>
      <c r="D16" s="9">
        <f>D13+D15</f>
        <v>0</v>
      </c>
    </row>
  </sheetData>
  <sheetProtection password="CC7A" sheet="1" objects="1"/>
  <mergeCells count="8">
    <mergeCell ref="A1:D1"/>
    <mergeCell ref="A3:C3"/>
    <mergeCell ref="B11:C11"/>
    <mergeCell ref="B12:C12"/>
    <mergeCell ref="B13:C13"/>
    <mergeCell ref="B14:C14"/>
    <mergeCell ref="B15:C15"/>
    <mergeCell ref="B16:C16"/>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 master=""/>
  <rangeList sheetStid="2" master=""/>
  <rangeList sheetStid="3" master="">
    <arrUserId title="区域1" rangeCreator="" othersAccessPermission="edit"/>
    <arrUserId title="区域1_8_1" rangeCreator="" othersAccessPermission="edit"/>
    <arrUserId title="区域1_8_5" rangeCreator="" othersAccessPermission="edit"/>
    <arrUserId title="区域1_8_7" rangeCreator="" othersAccessPermission="edit"/>
    <arrUserId title="区域1_8_8" rangeCreator="" othersAccessPermission="edit"/>
    <arrUserId title="区域1_8_1_1_3" rangeCreator="" othersAccessPermission="edit"/>
    <arrUserId title="区域1_8_1_1_4" rangeCreator="" othersAccessPermission="edit"/>
    <arrUserId title="区域1_8_1_1_5" rangeCreator="" othersAccessPermission="edit"/>
    <arrUserId title="区域1_8_1_1_6" rangeCreator="" othersAccessPermission="edit"/>
    <arrUserId title="区域1_8_1_1_7" rangeCreator="" othersAccessPermission="edit"/>
    <arrUserId title="区域1_1_1_1_1" rangeCreator="" othersAccessPermission="edit"/>
    <arrUserId title="区域1_8_1_1_1" rangeCreator="" othersAccessPermission="edit"/>
  </rangeList>
  <rangeList sheetStid="4" master="">
    <arrUserId title="区域1" rangeCreator="" othersAccessPermission="edit"/>
    <arrUserId title="区域1_4" rangeCreator="" othersAccessPermission="edit"/>
    <arrUserId title="区域1_6_3" rangeCreator="" othersAccessPermission="edit"/>
    <arrUserId title="区域1_9" rangeCreator="" othersAccessPermission="edit"/>
    <arrUserId title="区域1_2_7" rangeCreator="" othersAccessPermission="edit"/>
    <arrUserId title="区域1_6_5" rangeCreator="" othersAccessPermission="edit"/>
    <arrUserId title="区域1_6_2" rangeCreator="" othersAccessPermission="edit"/>
    <arrUserId title="区域1_1_1" rangeCreator="" othersAccessPermission="edit"/>
    <arrUserId title="区域1_1_4_1" rangeCreator="" othersAccessPermission="edit"/>
    <arrUserId title="区域1_6_2_1_1" rangeCreator="" othersAccessPermission="edit"/>
  </rangeList>
  <rangeList sheetStid="13"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14"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8"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7</vt:i4>
      </vt:variant>
    </vt:vector>
  </HeadingPairs>
  <TitlesOfParts>
    <vt:vector size="7" baseType="lpstr">
      <vt:lpstr>工程量清单说明</vt:lpstr>
      <vt:lpstr>100章</vt:lpstr>
      <vt:lpstr>200章</vt:lpstr>
      <vt:lpstr>300章</vt:lpstr>
      <vt:lpstr>600章 </vt:lpstr>
      <vt:lpstr>700章  </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姚宏亮</dc:creator>
  <cp:lastModifiedBy>HUAWEI</cp:lastModifiedBy>
  <dcterms:created xsi:type="dcterms:W3CDTF">2015-04-04T15:47:00Z</dcterms:created>
  <cp:lastPrinted>2017-01-13T08:44:00Z</cp:lastPrinted>
  <dcterms:modified xsi:type="dcterms:W3CDTF">2025-09-23T03:24:24Z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2052-11.8.0.16970</vt:lpwstr>
  </property>
  <property fmtid="{D5CDD505-2E9C-101B-9397-08002B2CF9AE}" pid="3" name="ICV">
    <vt:lpwstr>DDCE471A50EC4E6485A772844FF2EF02</vt:lpwstr>
  </property>
</Properties>
</file>