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680" windowHeight="6990"/>
  </bookViews>
  <sheets>
    <sheet name="清单说明" sheetId="3" r:id="rId1"/>
    <sheet name="【5.1表】工程量清单" sheetId="1" r:id="rId2"/>
    <sheet name="【5.4表】投标报价汇总表"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<sst xmlns="http://schemas.openxmlformats.org/spreadsheetml/2006/main" count="249" uniqueCount="168">
  <si>
    <t>工程量清单</t>
  </si>
  <si>
    <t>1.工程量清单说明</t>
  </si>
  <si>
    <t>1.1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</si>
  <si>
    <t>1.2本工程量清单应与招标文件中的投标人须知，通用合同条款、专用合同条款、工程量清单计量规则、技术规范及图纸等一起阅读和理解。</t>
  </si>
  <si>
    <t>1.3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15.4款的规定，按监理人确定的单价或总额价计算支付额。</t>
  </si>
  <si>
    <t>1.4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t>
  </si>
  <si>
    <t>1.5对作业和材料的一般说明或规定，未重复写入工程量清单内，在给工程量清单各子目标价前，应参阅第七章“技术规范”的有关内容。</t>
  </si>
  <si>
    <t>1.6工程量清单中所列工程量的变动，丝毫不会降低或影响合同条款的效力，也不免除承包人按规定的标准进行施工和修复缺陷的责任。</t>
  </si>
  <si>
    <t>1.7图纸中所列的工程数量表及数量汇总表仅是提供资料，不是工程量清单的外延。当图纸与工程量清单所列数量不一致时，以工程量清单所列数量作为报价的依据。</t>
  </si>
  <si>
    <t>2.投标报价的说明</t>
  </si>
  <si>
    <t>2.1工程量清单中的每一子目（有数量）须填入单价或价格，且只允许有一个报价。</t>
  </si>
  <si>
    <t>2.2除非合同另有规定，工程量清单中有标价的单价和总额价均已包括了为实施和完成合同工程所需的劳务、材料、机械、质检（自检）、安装、缺陷修复、管理、保险、税费、利润等费用，以及合同明示或暗示的所有责任、义务和一般风险。</t>
  </si>
  <si>
    <t>2.3工程量清单中投标人没有填入单价或价格的子目，其费用视为已分摊在工程量清单中其他相关子目的单价或价格之中。承包人必须按监理人指令完成工程量清单中未填入单价或价格的子目，但不能得到结算与支付。</t>
  </si>
  <si>
    <t>2.4符合合同条款规定的全部费用应认为已被计入有标价的工程量清单所列各子目之中，未列子目不予计量的工作，其费用应视为已分摊在本合同工程的有关子目的单价或总额价之中。</t>
  </si>
  <si>
    <t>2.5承包人用于本合同工程的各类装备的提供、运输、维护、拆卸、拼装等支付的费用，已包括在工程量清单的单价或总额价之中。</t>
  </si>
  <si>
    <t>2.6工程量清单中各项金额均以人民币（元）结算。</t>
  </si>
  <si>
    <t>2.7暂列金额（不含计日工总额）的数量及拟用子目的说明：5%。</t>
  </si>
  <si>
    <t>3.  计日工说明</t>
  </si>
  <si>
    <t>无</t>
  </si>
  <si>
    <t>4.其它说明</t>
  </si>
  <si>
    <t>4.1工程一切险和第三方责任险应由承包人以承包人与发包人联名投保，保险费已列入工程量清单100章内。工程一切险的投保金额为工程量清单第100章（不含建筑工程一切险及第三方责任险的保险费）至700章合计金额，保险费率暂定为3‰；第三方责任险的最低投保金额为100万元，保险费率暂定为4‰。发包人在接到保险单后，将按照保险单的实际费用支付给承包人。如出现保险事故，保险金不足以补偿损失的，应由承包人自行负责补偿。</t>
  </si>
  <si>
    <r>
      <rPr>
        <sz val="13"/>
        <color rgb="FF000000"/>
        <rFont val="宋体"/>
        <charset val="134"/>
      </rPr>
      <t>4.2为确保将安全施工措施落到实处，投标人应根据《公路水运工程安全生产监督管理办法》（交通运输部令2017年第25号）以及《关于印发&lt;企业安全生产费用提取和使用管理办法&gt;的通知》（财企</t>
    </r>
    <r>
      <rPr>
        <sz val="13"/>
        <color indexed="8"/>
        <rFont val="宋体"/>
        <charset val="134"/>
      </rPr>
      <t>〔</t>
    </r>
    <r>
      <rPr>
        <sz val="13"/>
        <color rgb="FF000000"/>
        <rFont val="宋体"/>
        <charset val="134"/>
      </rPr>
      <t>2012</t>
    </r>
    <r>
      <rPr>
        <sz val="13"/>
        <color indexed="8"/>
        <rFont val="宋体"/>
        <charset val="134"/>
      </rPr>
      <t>〕</t>
    </r>
    <r>
      <rPr>
        <sz val="13"/>
        <color rgb="FF000000"/>
        <rFont val="宋体"/>
        <charset val="134"/>
      </rPr>
      <t>16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</si>
  <si>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t>合 同 段：伊金霍洛旗C120阿成西线-龙虎渠农村公路养护工程</t>
  </si>
  <si>
    <t>货币单位：人民币 元</t>
  </si>
  <si>
    <t>清单 第100章  总则</t>
  </si>
  <si>
    <t>子目号</t>
  </si>
  <si>
    <t>子 目 名 称</t>
  </si>
  <si>
    <t>单位</t>
  </si>
  <si>
    <t>数量</t>
  </si>
  <si>
    <t>单价</t>
  </si>
  <si>
    <t>合价</t>
  </si>
  <si>
    <t>101</t>
  </si>
  <si>
    <t>通则</t>
  </si>
  <si>
    <t>101-1</t>
  </si>
  <si>
    <t>保险费</t>
  </si>
  <si>
    <t>-a</t>
  </si>
  <si>
    <t>按合同条款规定，提供建筑工程一切险</t>
  </si>
  <si>
    <t>总额</t>
  </si>
  <si>
    <t>-b</t>
  </si>
  <si>
    <t>按合同条款规定，提供第三者责任险</t>
  </si>
  <si>
    <t>102</t>
  </si>
  <si>
    <t>工程管理</t>
  </si>
  <si>
    <t>102-3</t>
  </si>
  <si>
    <t>安全生产费</t>
  </si>
  <si>
    <t>103</t>
  </si>
  <si>
    <t>临时工程与设施</t>
  </si>
  <si>
    <t>103-6</t>
  </si>
  <si>
    <t>临时安全设施</t>
  </si>
  <si>
    <t>□1200×400</t>
  </si>
  <si>
    <t>个</t>
  </si>
  <si>
    <t>锥形交通路标</t>
  </si>
  <si>
    <t>清单 第100章 合计</t>
  </si>
  <si>
    <t>清单 第200章  路基</t>
  </si>
  <si>
    <t>202</t>
  </si>
  <si>
    <t>场地清理</t>
  </si>
  <si>
    <t>202-2</t>
  </si>
  <si>
    <t>挖除旧路面</t>
  </si>
  <si>
    <t>沥青混凝土路面</t>
  </si>
  <si>
    <t>-b-1</t>
  </si>
  <si>
    <t>铣刨4cm沥青混凝土面层</t>
  </si>
  <si>
    <t>m2</t>
  </si>
  <si>
    <t>-b-2</t>
  </si>
  <si>
    <t>挖除4cm沥青混凝土面层</t>
  </si>
  <si>
    <t>m3</t>
  </si>
  <si>
    <t>-d</t>
  </si>
  <si>
    <t>水泥稳定砂砾基层</t>
  </si>
  <si>
    <t>-d-1</t>
  </si>
  <si>
    <t>铣刨20cm水泥稳定砂砾基层</t>
  </si>
  <si>
    <t>-d-2</t>
  </si>
  <si>
    <t>挖除20cm水泥稳定砂砾基层</t>
  </si>
  <si>
    <t>202-3</t>
  </si>
  <si>
    <t>拆除结构物</t>
  </si>
  <si>
    <t>混凝土结构</t>
  </si>
  <si>
    <t>-e</t>
  </si>
  <si>
    <t>单柱式交通标志牌</t>
  </si>
  <si>
    <t>204</t>
  </si>
  <si>
    <t>填方路基</t>
  </si>
  <si>
    <t>204-1</t>
  </si>
  <si>
    <t>路基填筑(包括填前压实)</t>
  </si>
  <si>
    <t>借土填方（边坡培土）</t>
  </si>
  <si>
    <t>清单 第200章 合计</t>
  </si>
  <si>
    <t>清单 第300章  路面</t>
  </si>
  <si>
    <t>304</t>
  </si>
  <si>
    <t>水泥稳定土底基层、基层</t>
  </si>
  <si>
    <t>304-3</t>
  </si>
  <si>
    <t>水泥稳定土基层</t>
  </si>
  <si>
    <t>5%水泥稳定碎石，厚200mm</t>
  </si>
  <si>
    <t>308</t>
  </si>
  <si>
    <t>透层和黏层</t>
  </si>
  <si>
    <t>308-1</t>
  </si>
  <si>
    <t>透层</t>
  </si>
  <si>
    <t>308-2</t>
  </si>
  <si>
    <t>黏层</t>
  </si>
  <si>
    <t>309</t>
  </si>
  <si>
    <t>热拌沥青混合料面层</t>
  </si>
  <si>
    <t>309-2</t>
  </si>
  <si>
    <t>中粒式沥青混凝土</t>
  </si>
  <si>
    <t>厚40mm</t>
  </si>
  <si>
    <t>312</t>
  </si>
  <si>
    <t>水泥混凝土面板</t>
  </si>
  <si>
    <t>312-1</t>
  </si>
  <si>
    <t>厚200mm (C20混凝土)基层</t>
  </si>
  <si>
    <t>313</t>
  </si>
  <si>
    <t>路肩培土、中央分隔带回填土、土路肩加
固及路缘石</t>
  </si>
  <si>
    <t>313-3</t>
  </si>
  <si>
    <t>现浇混凝土加固土路肩</t>
  </si>
  <si>
    <t>现浇C30混凝土路肩板</t>
  </si>
  <si>
    <t>314</t>
  </si>
  <si>
    <t>路面及中央分隔带排水</t>
  </si>
  <si>
    <t>314-7</t>
  </si>
  <si>
    <t>拦水带</t>
  </si>
  <si>
    <t>C30混凝土拦水带</t>
  </si>
  <si>
    <t>清单 第300章 合计</t>
  </si>
  <si>
    <t>清单 第600章  安全设施及预埋管线</t>
  </si>
  <si>
    <t>604</t>
  </si>
  <si>
    <t>道路交通标志</t>
  </si>
  <si>
    <t>604-1</t>
  </si>
  <si>
    <t>单柱式交通标志</t>
  </si>
  <si>
    <t>△700</t>
  </si>
  <si>
    <t>▽700</t>
  </si>
  <si>
    <t>-c</t>
  </si>
  <si>
    <t>△700更换版面</t>
  </si>
  <si>
    <t>△700更换反光膜</t>
  </si>
  <si>
    <t>604-8</t>
  </si>
  <si>
    <t>里程碑</t>
  </si>
  <si>
    <t>里程标</t>
  </si>
  <si>
    <t>604-12</t>
  </si>
  <si>
    <t>道口标柱</t>
  </si>
  <si>
    <t>605</t>
  </si>
  <si>
    <t>道路交通标线</t>
  </si>
  <si>
    <t>605-1</t>
  </si>
  <si>
    <t>热熔型涂料路面标线</t>
  </si>
  <si>
    <t>热熔标线</t>
  </si>
  <si>
    <t>清单 第600章 合计</t>
  </si>
  <si>
    <t>清单 第700章  绿化及环境保护设施</t>
  </si>
  <si>
    <t>703</t>
  </si>
  <si>
    <t>撒播草种和铺植草皮</t>
  </si>
  <si>
    <t>703-2</t>
  </si>
  <si>
    <t>撒播草种及花卉、灌木籽(含喷播)</t>
  </si>
  <si>
    <t>清单 第700章 合计</t>
  </si>
  <si>
    <t>投标报价汇总表</t>
  </si>
  <si>
    <t>标段：伊金霍洛旗C120阿成西线-龙虎渠农村公路养护工程</t>
  </si>
  <si>
    <t>序号</t>
  </si>
  <si>
    <t>章次</t>
  </si>
  <si>
    <t>科 目 名 称</t>
  </si>
  <si>
    <t>金额（元）</t>
  </si>
  <si>
    <t>1</t>
  </si>
  <si>
    <t>100</t>
  </si>
  <si>
    <t>2</t>
  </si>
  <si>
    <t>200</t>
  </si>
  <si>
    <t>3</t>
  </si>
  <si>
    <t>300</t>
  </si>
  <si>
    <t>4</t>
  </si>
  <si>
    <t>600</t>
  </si>
  <si>
    <t>5</t>
  </si>
  <si>
    <t>700</t>
  </si>
  <si>
    <t>6</t>
  </si>
  <si>
    <t>第100章至700章清单合计</t>
  </si>
  <si>
    <t>7</t>
  </si>
  <si>
    <t>已包含在清单合计中的材料、工程设备、专业工程暂估价合计</t>
  </si>
  <si>
    <t>8</t>
  </si>
  <si>
    <t>清单合计减去材料、工程设备、专业工程暂估价
合计(即6-7)=8</t>
  </si>
  <si>
    <t>9</t>
  </si>
  <si>
    <t>计日工合计</t>
  </si>
  <si>
    <t>10</t>
  </si>
  <si>
    <t>暂列金额5%(不含计日工总额)</t>
  </si>
  <si>
    <t>11</t>
  </si>
  <si>
    <t>投标报价(6+9+10)=11</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</si>
</sst>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9">
    <font>
      <sz val="12"/>
      <color indexed="8"/>
      <name val="宋体"/>
      <charset val="134"/>
    </font>
    <font>
      <b/>
      <sz val="24"/>
      <color indexed="8"/>
      <name val="宋体"/>
      <charset val="134"/>
    </font>
    <font>
      <sz val="9"/>
      <color indexed="8"/>
      <name val="宋体"/>
      <charset val="134"/>
    </font>
    <font>
      <sz val="9"/>
      <color indexed="8"/>
      <name val="Arial Narrow"/>
      <charset val="134"/>
    </font>
    <font>
      <b/>
      <sz val="13"/>
      <color indexed="8"/>
      <name val="宋体"/>
      <charset val="134"/>
    </font>
    <font>
      <sz val="13"/>
      <color indexed="8"/>
      <name val="宋体"/>
      <charset val="134"/>
    </font>
    <font>
      <b/>
      <sz val="13"/>
      <color rgb="FF000000"/>
      <name val="宋体"/>
      <charset val="134"/>
    </font>
    <font>
      <sz val="13"/>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3" borderId="5" applyNumberFormat="0" applyAlignment="0" applyProtection="0">
      <alignment vertical="center"/>
    </xf>
    <xf numFmtId="0" fontId="18" fillId="4" borderId="6" applyNumberFormat="0" applyAlignment="0" applyProtection="0">
      <alignment vertical="center"/>
    </xf>
    <xf numFmtId="0" fontId="19" fillId="4" borderId="5" applyNumberFormat="0" applyAlignment="0" applyProtection="0">
      <alignment vertical="center"/>
    </xf>
    <xf numFmtId="0" fontId="20" fillId="5"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cellStyleXfs>
  <cellXfs count="25">
    <xf numFmtId="0" fontId="0" fillId="0" borderId="0" xfId="0" applyAlignment="1">
      <alignment horizontal="left" wrapText="1"/>
    </xf>
    <xf numFmtId="176" fontId="0" fillId="0" borderId="0" xfId="0" applyNumberFormat="1" applyAlignment="1">
      <alignment horizontal="left" wrapText="1"/>
    </xf>
    <xf numFmtId="0" fontId="1" fillId="0" borderId="0" xfId="0" applyFont="1" applyBorder="1" applyAlignment="1">
      <alignment horizontal="center" vertical="center" wrapText="1"/>
    </xf>
    <xf numFmtId="0" fontId="2" fillId="0" borderId="0" xfId="0" applyFont="1" applyBorder="1" applyAlignment="1">
      <alignment horizontal="left" vertical="center"/>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176" fontId="3" fillId="0" borderId="1" xfId="0" applyNumberFormat="1" applyFont="1" applyBorder="1" applyAlignment="1" applyProtection="1">
      <alignment horizontal="right" vertical="center" shrinkToFit="1"/>
      <protection locked="0"/>
    </xf>
    <xf numFmtId="176" fontId="3" fillId="0" borderId="1" xfId="0" applyNumberFormat="1" applyFont="1" applyBorder="1" applyAlignment="1">
      <alignment horizontal="right" vertical="center" shrinkToFit="1"/>
    </xf>
    <xf numFmtId="0" fontId="2" fillId="0" borderId="0" xfId="0" applyFont="1" applyBorder="1" applyAlignment="1">
      <alignment horizontal="right" vertical="center"/>
    </xf>
    <xf numFmtId="0" fontId="4" fillId="0" borderId="1" xfId="0" applyFont="1" applyBorder="1" applyAlignment="1">
      <alignment horizontal="center" vertical="center" wrapText="1"/>
    </xf>
    <xf numFmtId="0" fontId="3" fillId="0" borderId="1" xfId="0" applyFont="1" applyBorder="1" applyAlignment="1">
      <alignment horizontal="left" vertical="center" shrinkToFit="1"/>
    </xf>
    <xf numFmtId="0" fontId="2" fillId="0" borderId="1" xfId="0" applyFont="1" applyBorder="1" applyAlignment="1">
      <alignment horizontal="left" vertical="center" wrapText="1"/>
    </xf>
    <xf numFmtId="0" fontId="2" fillId="0" borderId="1" xfId="0" applyFont="1" applyBorder="1" applyAlignment="1">
      <alignment horizontal="center" vertical="center" shrinkToFit="1"/>
    </xf>
    <xf numFmtId="0" fontId="3" fillId="0" borderId="1" xfId="0" applyFont="1" applyBorder="1" applyAlignment="1">
      <alignment horizontal="right" vertical="center" shrinkToFit="1"/>
    </xf>
    <xf numFmtId="0" fontId="3" fillId="0" borderId="1" xfId="0" applyFont="1" applyBorder="1" applyAlignment="1" applyProtection="1">
      <alignment horizontal="right" vertical="center" shrinkToFit="1"/>
      <protection locked="0"/>
    </xf>
    <xf numFmtId="0" fontId="2" fillId="0" borderId="1" xfId="0" applyFont="1" applyBorder="1" applyAlignment="1">
      <alignment vertical="center" shrinkToFit="1"/>
    </xf>
    <xf numFmtId="176" fontId="2" fillId="0" borderId="1" xfId="0" applyNumberFormat="1" applyFont="1" applyBorder="1" applyAlignment="1">
      <alignment horizontal="left" vertical="center" shrinkToFit="1"/>
    </xf>
    <xf numFmtId="0" fontId="2" fillId="0" borderId="1" xfId="0" applyFont="1" applyBorder="1" applyAlignment="1">
      <alignment horizontal="left" vertical="center" shrinkToFit="1"/>
    </xf>
    <xf numFmtId="0" fontId="2" fillId="0" borderId="1" xfId="0" applyFont="1" applyBorder="1" applyAlignment="1">
      <alignment horizontal="left" vertical="center" wrapText="1" shrinkToFit="1"/>
    </xf>
    <xf numFmtId="0" fontId="5" fillId="0" borderId="0" xfId="0" applyFont="1" applyAlignment="1">
      <alignment horizontal="left" wrapText="1"/>
    </xf>
    <xf numFmtId="0" fontId="6" fillId="0" borderId="0" xfId="0" applyFont="1" applyAlignment="1">
      <alignment horizontal="center" vertical="center" wrapText="1"/>
    </xf>
    <xf numFmtId="0" fontId="6" fillId="0" borderId="0" xfId="0" applyFont="1" applyAlignment="1">
      <alignment horizontal="justify" vertical="center" wrapText="1"/>
    </xf>
    <xf numFmtId="0" fontId="7" fillId="0" borderId="0" xfId="0" applyFont="1" applyAlignment="1">
      <alignment vertical="center" wrapText="1"/>
    </xf>
    <xf numFmtId="0" fontId="6" fillId="0" borderId="0" xfId="0" applyFont="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2"/>
  <sheetViews>
    <sheetView tabSelected="1" topLeftCell="A4" workbookViewId="0">
      <selection activeCell="A7" sqref="A7"/>
    </sheetView>
  </sheetViews>
  <sheetFormatPr defaultColWidth="9" defaultRowHeight="16.5"/>
  <cols>
    <col min="1" max="1" width="98.2" style="20" customWidth="1"/>
    <col min="2" max="16384" width="8.8" style="20"/>
  </cols>
  <sheetData>
    <row r="1" spans="1:1">
      <c r="A1" s="21" t="s">
        <v>0</v>
      </c>
    </row>
    <row r="2" spans="1:1">
      <c r="A2" s="22" t="s">
        <v>1</v>
      </c>
    </row>
    <row r="3" ht="49.5" spans="1:1">
      <c r="A3" s="23" t="s">
        <v>2</v>
      </c>
    </row>
    <row r="4" ht="33" spans="1:1">
      <c r="A4" s="23" t="s">
        <v>3</v>
      </c>
    </row>
    <row r="5" ht="66" spans="1:1">
      <c r="A5" s="23" t="s">
        <v>4</v>
      </c>
    </row>
    <row r="6" ht="49.5" spans="1:1">
      <c r="A6" s="23" t="s">
        <v>5</v>
      </c>
    </row>
    <row r="7" ht="33" spans="1:1">
      <c r="A7" s="23" t="s">
        <v>6</v>
      </c>
    </row>
    <row r="8" ht="33" spans="1:1">
      <c r="A8" s="23" t="s">
        <v>7</v>
      </c>
    </row>
    <row r="9" ht="33" spans="1:1">
      <c r="A9" s="23" t="s">
        <v>8</v>
      </c>
    </row>
    <row r="10" spans="1:1">
      <c r="A10" s="24" t="s">
        <v>9</v>
      </c>
    </row>
    <row r="11" spans="1:1">
      <c r="A11" s="23" t="s">
        <v>10</v>
      </c>
    </row>
    <row r="12" ht="49.5" spans="1:1">
      <c r="A12" s="23" t="s">
        <v>11</v>
      </c>
    </row>
    <row r="13" ht="49.5" spans="1:1">
      <c r="A13" s="23" t="s">
        <v>12</v>
      </c>
    </row>
    <row r="14" ht="33" spans="1:1">
      <c r="A14" s="23" t="s">
        <v>13</v>
      </c>
    </row>
    <row r="15" ht="33" spans="1:1">
      <c r="A15" s="23" t="s">
        <v>14</v>
      </c>
    </row>
    <row r="16" spans="1:1">
      <c r="A16" s="23" t="s">
        <v>15</v>
      </c>
    </row>
    <row r="17" spans="1:1">
      <c r="A17" s="23" t="s">
        <v>16</v>
      </c>
    </row>
    <row r="18" spans="1:1">
      <c r="A18" s="24" t="s">
        <v>17</v>
      </c>
    </row>
    <row r="19" spans="1:1">
      <c r="A19" s="23" t="s">
        <v>18</v>
      </c>
    </row>
    <row r="20" spans="1:1">
      <c r="A20" s="24" t="s">
        <v>19</v>
      </c>
    </row>
    <row r="21" ht="82.5" spans="1:1">
      <c r="A21" s="23" t="s">
        <v>20</v>
      </c>
    </row>
    <row r="22" ht="132" spans="1:1">
      <c r="A22" s="23" t="s">
        <v>21</v>
      </c>
    </row>
  </sheetData>
  <pageMargins left="0.511811023622047" right="0.511811023622047" top="0.31496062992126" bottom="0.31496062992126" header="0.31496062992126" footer="0.31496062992126"/>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1"/>
  <sheetViews>
    <sheetView showZeros="0" zoomScaleSheetLayoutView="115" topLeftCell="A73" workbookViewId="0">
      <selection activeCell="A76" sqref="A76:D76"/>
    </sheetView>
  </sheetViews>
  <sheetFormatPr defaultColWidth="9" defaultRowHeight="30" customHeight="1" outlineLevelCol="5"/>
  <cols>
    <col min="1" max="1" width="7.1" customWidth="1"/>
    <col min="2" max="2" width="28.7" customWidth="1"/>
    <col min="3" max="3" width="7.1" customWidth="1"/>
    <col min="4" max="4" width="11.4" customWidth="1"/>
    <col min="5" max="5" width="12.6" customWidth="1"/>
    <col min="6" max="6" width="13.2" style="1" customWidth="1"/>
    <col min="7" max="7" width="10" customWidth="1"/>
  </cols>
  <sheetData>
    <row r="1" customHeight="1" spans="1:6">
      <c r="A1" s="2" t="s">
        <v>0</v>
      </c>
      <c r="B1" s="2"/>
      <c r="C1" s="2"/>
      <c r="D1" s="2"/>
      <c r="E1" s="2"/>
      <c r="F1" s="2"/>
    </row>
    <row r="2" customHeight="1" spans="1:6">
      <c r="A2" s="3" t="s">
        <v>22</v>
      </c>
      <c r="B2" s="3"/>
      <c r="C2" s="3"/>
      <c r="D2" s="3"/>
      <c r="E2" s="9" t="s">
        <v>23</v>
      </c>
      <c r="F2" s="9"/>
    </row>
    <row r="3" customHeight="1" spans="1:6">
      <c r="A3" s="10" t="s">
        <v>24</v>
      </c>
      <c r="B3" s="10"/>
      <c r="C3" s="10"/>
      <c r="D3" s="10"/>
      <c r="E3" s="10"/>
      <c r="F3" s="10"/>
    </row>
    <row r="4" customHeight="1" spans="1:6">
      <c r="A4" s="4" t="s">
        <v>25</v>
      </c>
      <c r="B4" s="4" t="s">
        <v>26</v>
      </c>
      <c r="C4" s="4" t="s">
        <v>27</v>
      </c>
      <c r="D4" s="4" t="s">
        <v>28</v>
      </c>
      <c r="E4" s="4" t="s">
        <v>29</v>
      </c>
      <c r="F4" s="5" t="s">
        <v>30</v>
      </c>
    </row>
    <row r="5" customHeight="1" spans="1:6">
      <c r="A5" s="11" t="s">
        <v>31</v>
      </c>
      <c r="B5" s="12" t="s">
        <v>32</v>
      </c>
      <c r="C5" s="13"/>
      <c r="D5" s="14"/>
      <c r="E5" s="14"/>
      <c r="F5" s="8"/>
    </row>
    <row r="6" customHeight="1" spans="1:6">
      <c r="A6" s="11" t="s">
        <v>33</v>
      </c>
      <c r="B6" s="12" t="s">
        <v>34</v>
      </c>
      <c r="C6" s="13"/>
      <c r="D6" s="14"/>
      <c r="E6" s="14"/>
      <c r="F6" s="8"/>
    </row>
    <row r="7" customHeight="1" spans="1:6">
      <c r="A7" s="11" t="s">
        <v>35</v>
      </c>
      <c r="B7" s="12" t="s">
        <v>36</v>
      </c>
      <c r="C7" s="13" t="s">
        <v>37</v>
      </c>
      <c r="D7" s="14">
        <v>1</v>
      </c>
      <c r="E7" s="15"/>
      <c r="F7" s="8">
        <f>D7*E7</f>
        <v>0</v>
      </c>
    </row>
    <row r="8" customHeight="1" spans="1:6">
      <c r="A8" s="11" t="s">
        <v>38</v>
      </c>
      <c r="B8" s="12" t="s">
        <v>39</v>
      </c>
      <c r="C8" s="13" t="s">
        <v>37</v>
      </c>
      <c r="D8" s="14">
        <v>1</v>
      </c>
      <c r="E8" s="15"/>
      <c r="F8" s="8">
        <f>D8*E8</f>
        <v>0</v>
      </c>
    </row>
    <row r="9" customHeight="1" spans="1:6">
      <c r="A9" s="11" t="s">
        <v>40</v>
      </c>
      <c r="B9" s="12" t="s">
        <v>41</v>
      </c>
      <c r="C9" s="13"/>
      <c r="D9" s="14"/>
      <c r="E9" s="14"/>
      <c r="F9" s="8"/>
    </row>
    <row r="10" customHeight="1" spans="1:6">
      <c r="A10" s="11" t="s">
        <v>42</v>
      </c>
      <c r="B10" s="12" t="s">
        <v>43</v>
      </c>
      <c r="C10" s="13" t="s">
        <v>37</v>
      </c>
      <c r="D10" s="14">
        <v>1</v>
      </c>
      <c r="E10" s="15"/>
      <c r="F10" s="8">
        <f>D10*E10</f>
        <v>0</v>
      </c>
    </row>
    <row r="11" customHeight="1" spans="1:6">
      <c r="A11" s="11" t="s">
        <v>44</v>
      </c>
      <c r="B11" s="12" t="s">
        <v>45</v>
      </c>
      <c r="C11" s="13"/>
      <c r="D11" s="14"/>
      <c r="E11" s="14"/>
      <c r="F11" s="8"/>
    </row>
    <row r="12" customHeight="1" spans="1:6">
      <c r="A12" s="11" t="s">
        <v>46</v>
      </c>
      <c r="B12" s="12" t="s">
        <v>47</v>
      </c>
      <c r="C12" s="13"/>
      <c r="D12" s="14"/>
      <c r="E12" s="14"/>
      <c r="F12" s="8"/>
    </row>
    <row r="13" customHeight="1" spans="1:6">
      <c r="A13" s="11" t="s">
        <v>35</v>
      </c>
      <c r="B13" s="12" t="s">
        <v>48</v>
      </c>
      <c r="C13" s="13" t="s">
        <v>49</v>
      </c>
      <c r="D13" s="14">
        <v>4</v>
      </c>
      <c r="E13" s="15"/>
      <c r="F13" s="8">
        <f t="shared" ref="F13:F14" si="0">D13*E13</f>
        <v>0</v>
      </c>
    </row>
    <row r="14" customHeight="1" spans="1:6">
      <c r="A14" s="11" t="s">
        <v>38</v>
      </c>
      <c r="B14" s="12" t="s">
        <v>50</v>
      </c>
      <c r="C14" s="13" t="s">
        <v>49</v>
      </c>
      <c r="D14" s="14">
        <v>40</v>
      </c>
      <c r="E14" s="15"/>
      <c r="F14" s="8">
        <f t="shared" si="0"/>
        <v>0</v>
      </c>
    </row>
    <row r="15" customHeight="1" spans="1:6">
      <c r="A15" s="16"/>
      <c r="B15" s="16" t="s">
        <v>51</v>
      </c>
      <c r="C15" s="16"/>
      <c r="D15" s="17">
        <f>F7+F8+F10+F13+F14</f>
        <v>0</v>
      </c>
      <c r="E15" s="18"/>
      <c r="F15" s="18"/>
    </row>
    <row r="16" customHeight="1" spans="1:6">
      <c r="A16" s="2" t="s">
        <v>0</v>
      </c>
      <c r="B16" s="2"/>
      <c r="C16" s="2"/>
      <c r="D16" s="2"/>
      <c r="E16" s="2"/>
      <c r="F16" s="2"/>
    </row>
    <row r="17" customHeight="1" spans="1:6">
      <c r="A17" s="3" t="s">
        <v>22</v>
      </c>
      <c r="B17" s="3"/>
      <c r="C17" s="3"/>
      <c r="D17" s="3"/>
      <c r="E17" s="9" t="s">
        <v>23</v>
      </c>
      <c r="F17" s="9"/>
    </row>
    <row r="18" customHeight="1" spans="1:6">
      <c r="A18" s="10" t="s">
        <v>52</v>
      </c>
      <c r="B18" s="10"/>
      <c r="C18" s="10"/>
      <c r="D18" s="10"/>
      <c r="E18" s="10"/>
      <c r="F18" s="10"/>
    </row>
    <row r="19" customHeight="1" spans="1:6">
      <c r="A19" s="4" t="s">
        <v>25</v>
      </c>
      <c r="B19" s="4" t="s">
        <v>26</v>
      </c>
      <c r="C19" s="4" t="s">
        <v>27</v>
      </c>
      <c r="D19" s="4" t="s">
        <v>28</v>
      </c>
      <c r="E19" s="4" t="s">
        <v>29</v>
      </c>
      <c r="F19" s="5" t="s">
        <v>30</v>
      </c>
    </row>
    <row r="20" customHeight="1" spans="1:6">
      <c r="A20" s="11" t="s">
        <v>53</v>
      </c>
      <c r="B20" s="12" t="s">
        <v>54</v>
      </c>
      <c r="C20" s="13"/>
      <c r="D20" s="14"/>
      <c r="E20" s="14"/>
      <c r="F20" s="8"/>
    </row>
    <row r="21" customHeight="1" spans="1:6">
      <c r="A21" s="11" t="s">
        <v>55</v>
      </c>
      <c r="B21" s="12" t="s">
        <v>56</v>
      </c>
      <c r="C21" s="13"/>
      <c r="D21" s="14"/>
      <c r="E21" s="14"/>
      <c r="F21" s="8"/>
    </row>
    <row r="22" customHeight="1" spans="1:6">
      <c r="A22" s="11" t="s">
        <v>38</v>
      </c>
      <c r="B22" s="12" t="s">
        <v>57</v>
      </c>
      <c r="C22" s="13"/>
      <c r="D22" s="14"/>
      <c r="E22" s="14"/>
      <c r="F22" s="8"/>
    </row>
    <row r="23" customHeight="1" spans="1:6">
      <c r="A23" s="11" t="s">
        <v>58</v>
      </c>
      <c r="B23" s="12" t="s">
        <v>59</v>
      </c>
      <c r="C23" s="13" t="s">
        <v>60</v>
      </c>
      <c r="D23" s="14">
        <v>6290</v>
      </c>
      <c r="E23" s="15"/>
      <c r="F23" s="8">
        <f t="shared" ref="F23:F24" si="1">D23*E23</f>
        <v>0</v>
      </c>
    </row>
    <row r="24" customHeight="1" spans="1:6">
      <c r="A24" s="11" t="s">
        <v>61</v>
      </c>
      <c r="B24" s="12" t="s">
        <v>62</v>
      </c>
      <c r="C24" s="13" t="s">
        <v>63</v>
      </c>
      <c r="D24" s="14">
        <v>21.34</v>
      </c>
      <c r="E24" s="15"/>
      <c r="F24" s="8">
        <f t="shared" si="1"/>
        <v>0</v>
      </c>
    </row>
    <row r="25" customHeight="1" spans="1:6">
      <c r="A25" s="11" t="s">
        <v>64</v>
      </c>
      <c r="B25" s="12" t="s">
        <v>65</v>
      </c>
      <c r="C25" s="13"/>
      <c r="D25" s="14"/>
      <c r="E25" s="14"/>
      <c r="F25" s="8"/>
    </row>
    <row r="26" customHeight="1" spans="1:6">
      <c r="A26" s="11" t="s">
        <v>66</v>
      </c>
      <c r="B26" s="12" t="s">
        <v>67</v>
      </c>
      <c r="C26" s="13" t="s">
        <v>60</v>
      </c>
      <c r="D26" s="14">
        <v>6290</v>
      </c>
      <c r="E26" s="15"/>
      <c r="F26" s="8">
        <f t="shared" ref="F26:F27" si="2">D26*E26</f>
        <v>0</v>
      </c>
    </row>
    <row r="27" customHeight="1" spans="1:6">
      <c r="A27" s="11" t="s">
        <v>68</v>
      </c>
      <c r="B27" s="12" t="s">
        <v>69</v>
      </c>
      <c r="C27" s="13" t="s">
        <v>63</v>
      </c>
      <c r="D27" s="14">
        <v>106.68</v>
      </c>
      <c r="E27" s="15"/>
      <c r="F27" s="8">
        <f t="shared" si="2"/>
        <v>0</v>
      </c>
    </row>
    <row r="28" customHeight="1" spans="1:6">
      <c r="A28" s="11" t="s">
        <v>70</v>
      </c>
      <c r="B28" s="12" t="s">
        <v>71</v>
      </c>
      <c r="C28" s="13"/>
      <c r="D28" s="14"/>
      <c r="E28" s="14"/>
      <c r="F28" s="8"/>
    </row>
    <row r="29" customHeight="1" spans="1:6">
      <c r="A29" s="11" t="s">
        <v>38</v>
      </c>
      <c r="B29" s="12" t="s">
        <v>72</v>
      </c>
      <c r="C29" s="13" t="s">
        <v>63</v>
      </c>
      <c r="D29" s="14">
        <v>360.4</v>
      </c>
      <c r="E29" s="15"/>
      <c r="F29" s="8">
        <f t="shared" ref="F29:F30" si="3">D29*E29</f>
        <v>0</v>
      </c>
    </row>
    <row r="30" customHeight="1" spans="1:6">
      <c r="A30" s="11" t="s">
        <v>73</v>
      </c>
      <c r="B30" s="12" t="s">
        <v>74</v>
      </c>
      <c r="C30" s="13" t="s">
        <v>49</v>
      </c>
      <c r="D30" s="14">
        <v>10</v>
      </c>
      <c r="E30" s="15"/>
      <c r="F30" s="8">
        <f t="shared" si="3"/>
        <v>0</v>
      </c>
    </row>
    <row r="31" customHeight="1" spans="1:6">
      <c r="A31" s="11" t="s">
        <v>75</v>
      </c>
      <c r="B31" s="12" t="s">
        <v>76</v>
      </c>
      <c r="C31" s="13"/>
      <c r="D31" s="14"/>
      <c r="E31" s="14"/>
      <c r="F31" s="8"/>
    </row>
    <row r="32" customHeight="1" spans="1:6">
      <c r="A32" s="11" t="s">
        <v>77</v>
      </c>
      <c r="B32" s="12" t="s">
        <v>78</v>
      </c>
      <c r="C32" s="13"/>
      <c r="D32" s="14"/>
      <c r="E32" s="14"/>
      <c r="F32" s="8"/>
    </row>
    <row r="33" customHeight="1" spans="1:6">
      <c r="A33" s="11" t="s">
        <v>64</v>
      </c>
      <c r="B33" s="12" t="s">
        <v>79</v>
      </c>
      <c r="C33" s="13" t="s">
        <v>63</v>
      </c>
      <c r="D33" s="14">
        <v>1</v>
      </c>
      <c r="E33" s="15"/>
      <c r="F33" s="8">
        <f>D33*E33</f>
        <v>0</v>
      </c>
    </row>
    <row r="34" customHeight="1" spans="1:6">
      <c r="A34" s="16"/>
      <c r="B34" s="16" t="s">
        <v>80</v>
      </c>
      <c r="C34" s="16"/>
      <c r="D34" s="17">
        <f>F23+F24+F26+F27+F29+F30+F33</f>
        <v>0</v>
      </c>
      <c r="E34" s="18"/>
      <c r="F34" s="18"/>
    </row>
    <row r="35" customHeight="1" spans="1:6">
      <c r="A35" s="2" t="s">
        <v>0</v>
      </c>
      <c r="B35" s="2"/>
      <c r="C35" s="2"/>
      <c r="D35" s="2"/>
      <c r="E35" s="2"/>
      <c r="F35" s="2"/>
    </row>
    <row r="36" customHeight="1" spans="1:6">
      <c r="A36" s="3" t="s">
        <v>22</v>
      </c>
      <c r="B36" s="3"/>
      <c r="C36" s="3"/>
      <c r="D36" s="3"/>
      <c r="E36" s="9" t="s">
        <v>23</v>
      </c>
      <c r="F36" s="9"/>
    </row>
    <row r="37" customHeight="1" spans="1:6">
      <c r="A37" s="10" t="s">
        <v>81</v>
      </c>
      <c r="B37" s="10"/>
      <c r="C37" s="10"/>
      <c r="D37" s="10"/>
      <c r="E37" s="10"/>
      <c r="F37" s="10"/>
    </row>
    <row r="38" customHeight="1" spans="1:6">
      <c r="A38" s="4" t="s">
        <v>25</v>
      </c>
      <c r="B38" s="4" t="s">
        <v>26</v>
      </c>
      <c r="C38" s="4" t="s">
        <v>27</v>
      </c>
      <c r="D38" s="4" t="s">
        <v>28</v>
      </c>
      <c r="E38" s="4" t="s">
        <v>29</v>
      </c>
      <c r="F38" s="5" t="s">
        <v>30</v>
      </c>
    </row>
    <row r="39" customHeight="1" spans="1:6">
      <c r="A39" s="11" t="s">
        <v>82</v>
      </c>
      <c r="B39" s="12" t="s">
        <v>83</v>
      </c>
      <c r="C39" s="13"/>
      <c r="D39" s="14"/>
      <c r="E39" s="14"/>
      <c r="F39" s="8"/>
    </row>
    <row r="40" customHeight="1" spans="1:6">
      <c r="A40" s="11" t="s">
        <v>84</v>
      </c>
      <c r="B40" s="12" t="s">
        <v>85</v>
      </c>
      <c r="C40" s="13"/>
      <c r="D40" s="14"/>
      <c r="E40" s="14"/>
      <c r="F40" s="8"/>
    </row>
    <row r="41" customHeight="1" spans="1:6">
      <c r="A41" s="11" t="s">
        <v>35</v>
      </c>
      <c r="B41" s="12" t="s">
        <v>86</v>
      </c>
      <c r="C41" s="13" t="s">
        <v>60</v>
      </c>
      <c r="D41" s="14">
        <v>6290</v>
      </c>
      <c r="E41" s="15"/>
      <c r="F41" s="8">
        <f>D41*E41</f>
        <v>0</v>
      </c>
    </row>
    <row r="42" customHeight="1" spans="1:6">
      <c r="A42" s="11" t="s">
        <v>87</v>
      </c>
      <c r="B42" s="12" t="s">
        <v>88</v>
      </c>
      <c r="C42" s="13"/>
      <c r="D42" s="14"/>
      <c r="E42" s="14"/>
      <c r="F42" s="8"/>
    </row>
    <row r="43" customHeight="1" spans="1:6">
      <c r="A43" s="11" t="s">
        <v>89</v>
      </c>
      <c r="B43" s="12" t="s">
        <v>90</v>
      </c>
      <c r="C43" s="13" t="s">
        <v>60</v>
      </c>
      <c r="D43" s="14">
        <v>6290</v>
      </c>
      <c r="E43" s="15"/>
      <c r="F43" s="8">
        <f t="shared" ref="F43:F44" si="4">D43*E43</f>
        <v>0</v>
      </c>
    </row>
    <row r="44" customHeight="1" spans="1:6">
      <c r="A44" s="11" t="s">
        <v>91</v>
      </c>
      <c r="B44" s="12" t="s">
        <v>92</v>
      </c>
      <c r="C44" s="13" t="s">
        <v>60</v>
      </c>
      <c r="D44" s="14">
        <v>533.4</v>
      </c>
      <c r="E44" s="15"/>
      <c r="F44" s="8">
        <f t="shared" si="4"/>
        <v>0</v>
      </c>
    </row>
    <row r="45" customHeight="1" spans="1:6">
      <c r="A45" s="11" t="s">
        <v>93</v>
      </c>
      <c r="B45" s="12" t="s">
        <v>94</v>
      </c>
      <c r="C45" s="13"/>
      <c r="D45" s="14"/>
      <c r="E45" s="14"/>
      <c r="F45" s="8"/>
    </row>
    <row r="46" customHeight="1" spans="1:6">
      <c r="A46" s="11" t="s">
        <v>95</v>
      </c>
      <c r="B46" s="12" t="s">
        <v>96</v>
      </c>
      <c r="C46" s="13"/>
      <c r="D46" s="14"/>
      <c r="E46" s="14"/>
      <c r="F46" s="8"/>
    </row>
    <row r="47" customHeight="1" spans="1:6">
      <c r="A47" s="11" t="s">
        <v>35</v>
      </c>
      <c r="B47" s="12" t="s">
        <v>97</v>
      </c>
      <c r="C47" s="13" t="s">
        <v>60</v>
      </c>
      <c r="D47" s="14">
        <v>6823.4</v>
      </c>
      <c r="E47" s="15"/>
      <c r="F47" s="8">
        <f>D47*E47</f>
        <v>0</v>
      </c>
    </row>
    <row r="48" customHeight="1" spans="1:6">
      <c r="A48" s="11" t="s">
        <v>98</v>
      </c>
      <c r="B48" s="12" t="s">
        <v>99</v>
      </c>
      <c r="C48" s="13"/>
      <c r="D48" s="14"/>
      <c r="E48" s="14"/>
      <c r="F48" s="8"/>
    </row>
    <row r="49" customHeight="1" spans="1:6">
      <c r="A49" s="11" t="s">
        <v>100</v>
      </c>
      <c r="B49" s="12" t="s">
        <v>99</v>
      </c>
      <c r="C49" s="13"/>
      <c r="D49" s="14"/>
      <c r="E49" s="14"/>
      <c r="F49" s="8"/>
    </row>
    <row r="50" customHeight="1" spans="1:6">
      <c r="A50" s="11" t="s">
        <v>35</v>
      </c>
      <c r="B50" s="12" t="s">
        <v>101</v>
      </c>
      <c r="C50" s="13" t="s">
        <v>63</v>
      </c>
      <c r="D50" s="14">
        <v>106.68</v>
      </c>
      <c r="E50" s="15"/>
      <c r="F50" s="8">
        <f>D50*E50</f>
        <v>0</v>
      </c>
    </row>
    <row r="51" customHeight="1" spans="1:6">
      <c r="A51" s="11" t="s">
        <v>102</v>
      </c>
      <c r="B51" s="19" t="s">
        <v>103</v>
      </c>
      <c r="C51" s="13"/>
      <c r="D51" s="14"/>
      <c r="E51" s="14"/>
      <c r="F51" s="8"/>
    </row>
    <row r="52" customHeight="1" spans="1:6">
      <c r="A52" s="11" t="s">
        <v>104</v>
      </c>
      <c r="B52" s="12" t="s">
        <v>105</v>
      </c>
      <c r="C52" s="13"/>
      <c r="D52" s="14"/>
      <c r="E52" s="14"/>
      <c r="F52" s="8"/>
    </row>
    <row r="53" customHeight="1" spans="1:6">
      <c r="A53" s="11" t="s">
        <v>35</v>
      </c>
      <c r="B53" s="12" t="s">
        <v>106</v>
      </c>
      <c r="C53" s="13" t="s">
        <v>63</v>
      </c>
      <c r="D53" s="14">
        <v>351</v>
      </c>
      <c r="E53" s="15"/>
      <c r="F53" s="8">
        <f>D53*E53</f>
        <v>0</v>
      </c>
    </row>
    <row r="54" customHeight="1" spans="1:6">
      <c r="A54" s="11" t="s">
        <v>107</v>
      </c>
      <c r="B54" s="12" t="s">
        <v>108</v>
      </c>
      <c r="C54" s="13"/>
      <c r="D54" s="14"/>
      <c r="E54" s="14"/>
      <c r="F54" s="8"/>
    </row>
    <row r="55" customHeight="1" spans="1:6">
      <c r="A55" s="11" t="s">
        <v>109</v>
      </c>
      <c r="B55" s="12" t="s">
        <v>110</v>
      </c>
      <c r="C55" s="13"/>
      <c r="D55" s="14"/>
      <c r="E55" s="14"/>
      <c r="F55" s="8"/>
    </row>
    <row r="56" customHeight="1" spans="1:6">
      <c r="A56" s="11" t="s">
        <v>38</v>
      </c>
      <c r="B56" s="12" t="s">
        <v>111</v>
      </c>
      <c r="C56" s="13" t="s">
        <v>63</v>
      </c>
      <c r="D56" s="14">
        <v>9.4</v>
      </c>
      <c r="E56" s="15"/>
      <c r="F56" s="8">
        <f>D56*E56</f>
        <v>0</v>
      </c>
    </row>
    <row r="57" customHeight="1" spans="1:6">
      <c r="A57" s="16"/>
      <c r="B57" s="16" t="s">
        <v>112</v>
      </c>
      <c r="C57" s="16"/>
      <c r="D57" s="17">
        <f>F41+F43+F44+F47+F50+F53+F56</f>
        <v>0</v>
      </c>
      <c r="E57" s="18"/>
      <c r="F57" s="18"/>
    </row>
    <row r="58" customHeight="1" spans="1:6">
      <c r="A58" s="2" t="s">
        <v>0</v>
      </c>
      <c r="B58" s="2"/>
      <c r="C58" s="2"/>
      <c r="D58" s="2"/>
      <c r="E58" s="2"/>
      <c r="F58" s="2"/>
    </row>
    <row r="59" customHeight="1" spans="1:6">
      <c r="A59" s="3" t="s">
        <v>22</v>
      </c>
      <c r="B59" s="3"/>
      <c r="C59" s="3"/>
      <c r="D59" s="3"/>
      <c r="E59" s="9" t="s">
        <v>23</v>
      </c>
      <c r="F59" s="9"/>
    </row>
    <row r="60" customHeight="1" spans="1:6">
      <c r="A60" s="10" t="s">
        <v>113</v>
      </c>
      <c r="B60" s="10"/>
      <c r="C60" s="10"/>
      <c r="D60" s="10"/>
      <c r="E60" s="10"/>
      <c r="F60" s="10"/>
    </row>
    <row r="61" customHeight="1" spans="1:6">
      <c r="A61" s="4" t="s">
        <v>25</v>
      </c>
      <c r="B61" s="4" t="s">
        <v>26</v>
      </c>
      <c r="C61" s="4" t="s">
        <v>27</v>
      </c>
      <c r="D61" s="4" t="s">
        <v>28</v>
      </c>
      <c r="E61" s="4" t="s">
        <v>29</v>
      </c>
      <c r="F61" s="5" t="s">
        <v>30</v>
      </c>
    </row>
    <row r="62" customHeight="1" spans="1:6">
      <c r="A62" s="11" t="s">
        <v>114</v>
      </c>
      <c r="B62" s="12" t="s">
        <v>115</v>
      </c>
      <c r="C62" s="13"/>
      <c r="D62" s="14"/>
      <c r="E62" s="14"/>
      <c r="F62" s="8"/>
    </row>
    <row r="63" customHeight="1" spans="1:6">
      <c r="A63" s="11" t="s">
        <v>116</v>
      </c>
      <c r="B63" s="12" t="s">
        <v>117</v>
      </c>
      <c r="C63" s="13"/>
      <c r="D63" s="14"/>
      <c r="E63" s="14"/>
      <c r="F63" s="8"/>
    </row>
    <row r="64" customHeight="1" spans="1:6">
      <c r="A64" s="11" t="s">
        <v>35</v>
      </c>
      <c r="B64" s="12" t="s">
        <v>118</v>
      </c>
      <c r="C64" s="13" t="s">
        <v>49</v>
      </c>
      <c r="D64" s="14">
        <v>12</v>
      </c>
      <c r="E64" s="15"/>
      <c r="F64" s="8">
        <f t="shared" ref="F64:F67" si="5">D64*E64</f>
        <v>0</v>
      </c>
    </row>
    <row r="65" customHeight="1" spans="1:6">
      <c r="A65" s="11" t="s">
        <v>38</v>
      </c>
      <c r="B65" s="12" t="s">
        <v>119</v>
      </c>
      <c r="C65" s="13" t="s">
        <v>49</v>
      </c>
      <c r="D65" s="14">
        <v>7</v>
      </c>
      <c r="E65" s="15"/>
      <c r="F65" s="8">
        <f t="shared" si="5"/>
        <v>0</v>
      </c>
    </row>
    <row r="66" customHeight="1" spans="1:6">
      <c r="A66" s="11" t="s">
        <v>120</v>
      </c>
      <c r="B66" s="12" t="s">
        <v>121</v>
      </c>
      <c r="C66" s="13" t="s">
        <v>49</v>
      </c>
      <c r="D66" s="14">
        <v>5</v>
      </c>
      <c r="E66" s="15"/>
      <c r="F66" s="8">
        <f t="shared" si="5"/>
        <v>0</v>
      </c>
    </row>
    <row r="67" customHeight="1" spans="1:6">
      <c r="A67" s="11" t="s">
        <v>64</v>
      </c>
      <c r="B67" s="12" t="s">
        <v>122</v>
      </c>
      <c r="C67" s="13" t="s">
        <v>49</v>
      </c>
      <c r="D67" s="14">
        <v>2</v>
      </c>
      <c r="E67" s="15"/>
      <c r="F67" s="8">
        <f t="shared" si="5"/>
        <v>0</v>
      </c>
    </row>
    <row r="68" customHeight="1" spans="1:6">
      <c r="A68" s="11" t="s">
        <v>123</v>
      </c>
      <c r="B68" s="12" t="s">
        <v>124</v>
      </c>
      <c r="C68" s="13"/>
      <c r="D68" s="14"/>
      <c r="E68" s="14"/>
      <c r="F68" s="8"/>
    </row>
    <row r="69" customHeight="1" spans="1:6">
      <c r="A69" s="11" t="s">
        <v>35</v>
      </c>
      <c r="B69" s="12" t="s">
        <v>125</v>
      </c>
      <c r="C69" s="13" t="s">
        <v>49</v>
      </c>
      <c r="D69" s="14">
        <v>8</v>
      </c>
      <c r="E69" s="15"/>
      <c r="F69" s="8">
        <f t="shared" ref="F69:F70" si="6">D69*E69</f>
        <v>0</v>
      </c>
    </row>
    <row r="70" customHeight="1" spans="1:6">
      <c r="A70" s="11" t="s">
        <v>126</v>
      </c>
      <c r="B70" s="12" t="s">
        <v>127</v>
      </c>
      <c r="C70" s="13" t="s">
        <v>49</v>
      </c>
      <c r="D70" s="14">
        <v>92</v>
      </c>
      <c r="E70" s="15"/>
      <c r="F70" s="8">
        <f t="shared" si="6"/>
        <v>0</v>
      </c>
    </row>
    <row r="71" customHeight="1" spans="1:6">
      <c r="A71" s="11" t="s">
        <v>128</v>
      </c>
      <c r="B71" s="12" t="s">
        <v>129</v>
      </c>
      <c r="C71" s="13"/>
      <c r="D71" s="14"/>
      <c r="E71" s="14"/>
      <c r="F71" s="8"/>
    </row>
    <row r="72" customHeight="1" spans="1:6">
      <c r="A72" s="11" t="s">
        <v>130</v>
      </c>
      <c r="B72" s="12" t="s">
        <v>131</v>
      </c>
      <c r="C72" s="13"/>
      <c r="D72" s="14"/>
      <c r="E72" s="14"/>
      <c r="F72" s="8"/>
    </row>
    <row r="73" customHeight="1" spans="1:6">
      <c r="A73" s="11" t="s">
        <v>35</v>
      </c>
      <c r="B73" s="12" t="s">
        <v>132</v>
      </c>
      <c r="C73" s="13" t="s">
        <v>60</v>
      </c>
      <c r="D73" s="14">
        <v>60</v>
      </c>
      <c r="E73" s="15"/>
      <c r="F73" s="8">
        <f>D73*E73</f>
        <v>0</v>
      </c>
    </row>
    <row r="74" customHeight="1" spans="1:6">
      <c r="A74" s="16"/>
      <c r="B74" s="16" t="s">
        <v>133</v>
      </c>
      <c r="C74" s="16"/>
      <c r="D74" s="17">
        <f>F64+F65+F66+F67+F69+F70+F73</f>
        <v>0</v>
      </c>
      <c r="E74" s="18"/>
      <c r="F74" s="18"/>
    </row>
    <row r="75" customHeight="1" spans="1:6">
      <c r="A75" s="2" t="s">
        <v>0</v>
      </c>
      <c r="B75" s="2"/>
      <c r="C75" s="2"/>
      <c r="D75" s="2"/>
      <c r="E75" s="2"/>
      <c r="F75" s="2"/>
    </row>
    <row r="76" customHeight="1" spans="1:6">
      <c r="A76" s="3" t="s">
        <v>22</v>
      </c>
      <c r="B76" s="3"/>
      <c r="C76" s="3"/>
      <c r="D76" s="3"/>
      <c r="E76" s="9" t="s">
        <v>23</v>
      </c>
      <c r="F76" s="9"/>
    </row>
    <row r="77" customHeight="1" spans="1:6">
      <c r="A77" s="10" t="s">
        <v>134</v>
      </c>
      <c r="B77" s="10"/>
      <c r="C77" s="10"/>
      <c r="D77" s="10"/>
      <c r="E77" s="10"/>
      <c r="F77" s="10"/>
    </row>
    <row r="78" customHeight="1" spans="1:6">
      <c r="A78" s="4" t="s">
        <v>25</v>
      </c>
      <c r="B78" s="4" t="s">
        <v>26</v>
      </c>
      <c r="C78" s="4" t="s">
        <v>27</v>
      </c>
      <c r="D78" s="4" t="s">
        <v>28</v>
      </c>
      <c r="E78" s="4" t="s">
        <v>29</v>
      </c>
      <c r="F78" s="5" t="s">
        <v>30</v>
      </c>
    </row>
    <row r="79" customHeight="1" spans="1:6">
      <c r="A79" s="11" t="s">
        <v>135</v>
      </c>
      <c r="B79" s="12" t="s">
        <v>136</v>
      </c>
      <c r="C79" s="13"/>
      <c r="D79" s="14"/>
      <c r="E79" s="14"/>
      <c r="F79" s="8"/>
    </row>
    <row r="80" customHeight="1" spans="1:6">
      <c r="A80" s="11" t="s">
        <v>137</v>
      </c>
      <c r="B80" s="12" t="s">
        <v>138</v>
      </c>
      <c r="C80" s="13" t="s">
        <v>60</v>
      </c>
      <c r="D80" s="14">
        <v>5033</v>
      </c>
      <c r="E80" s="15"/>
      <c r="F80" s="8">
        <f>D80*E80</f>
        <v>0</v>
      </c>
    </row>
    <row r="81" customHeight="1" spans="1:6">
      <c r="A81" s="16"/>
      <c r="B81" s="16" t="s">
        <v>139</v>
      </c>
      <c r="C81" s="16"/>
      <c r="D81" s="17">
        <f>F80</f>
        <v>0</v>
      </c>
      <c r="E81" s="18"/>
      <c r="F81" s="18"/>
    </row>
  </sheetData>
  <sheetProtection algorithmName="SHA-512" hashValue="YZRUt5x3nZ03STBZhhrFZ0gbepLJOfj9wrpK+i3zt/azAYsIwnigjpTRcox8KTGIDlQiRih3UceNMTwvfQlskA==" saltValue="4pDit4Q7VFimgF5U1CFCGA==" spinCount="100000" sheet="1" objects="1" scenarios="1"/>
  <mergeCells count="25">
    <mergeCell ref="A1:F1"/>
    <mergeCell ref="A2:D2"/>
    <mergeCell ref="E2:F2"/>
    <mergeCell ref="A3:F3"/>
    <mergeCell ref="D15:F15"/>
    <mergeCell ref="A16:F16"/>
    <mergeCell ref="A17:D17"/>
    <mergeCell ref="E17:F17"/>
    <mergeCell ref="A18:F18"/>
    <mergeCell ref="D34:F34"/>
    <mergeCell ref="A35:F35"/>
    <mergeCell ref="A36:D36"/>
    <mergeCell ref="E36:F36"/>
    <mergeCell ref="A37:F37"/>
    <mergeCell ref="D57:F57"/>
    <mergeCell ref="A58:F58"/>
    <mergeCell ref="A59:D59"/>
    <mergeCell ref="E59:F59"/>
    <mergeCell ref="A60:F60"/>
    <mergeCell ref="D74:F74"/>
    <mergeCell ref="A75:F75"/>
    <mergeCell ref="A76:D76"/>
    <mergeCell ref="E76:F76"/>
    <mergeCell ref="A77:F77"/>
    <mergeCell ref="D81:F81"/>
  </mergeCells>
  <pageMargins left="0.511811023622047" right="0.511811023622047" top="0.31496062992126" bottom="0.31496062992126" header="0.31496062992126" footer="0.31496062992126"/>
  <pageSetup paperSize="9" fitToWidth="0" fitToHeight="0" orientation="portrait"/>
  <headerFooter/>
  <rowBreaks count="5" manualBreakCount="5">
    <brk id="15" max="16383" man="1"/>
    <brk id="34" max="16383" man="1"/>
    <brk id="57" max="16383" man="1"/>
    <brk id="74" max="16383" man="1"/>
    <brk id="81"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
  <sheetViews>
    <sheetView showZeros="0" workbookViewId="0">
      <selection activeCell="F3" sqref="F3"/>
    </sheetView>
  </sheetViews>
  <sheetFormatPr defaultColWidth="9" defaultRowHeight="30" customHeight="1" outlineLevelCol="3"/>
  <cols>
    <col min="1" max="1" width="13.1" customWidth="1"/>
    <col min="2" max="2" width="14.2" customWidth="1"/>
    <col min="3" max="3" width="35.7" customWidth="1"/>
    <col min="4" max="4" width="17.1" style="1" customWidth="1"/>
    <col min="5" max="5" width="10" customWidth="1"/>
  </cols>
  <sheetData>
    <row r="1" customHeight="1" spans="1:4">
      <c r="A1" s="2" t="s">
        <v>140</v>
      </c>
      <c r="B1" s="2"/>
      <c r="C1" s="2"/>
      <c r="D1" s="2"/>
    </row>
    <row r="2" customHeight="1" spans="1:4">
      <c r="A2" s="3" t="s">
        <v>141</v>
      </c>
      <c r="B2" s="3"/>
      <c r="C2" s="3"/>
      <c r="D2" s="3"/>
    </row>
    <row r="3" customHeight="1" spans="1:4">
      <c r="A3" s="4" t="s">
        <v>142</v>
      </c>
      <c r="B3" s="4" t="s">
        <v>143</v>
      </c>
      <c r="C3" s="4" t="s">
        <v>144</v>
      </c>
      <c r="D3" s="5" t="s">
        <v>145</v>
      </c>
    </row>
    <row r="4" customHeight="1" spans="1:4">
      <c r="A4" s="6" t="s">
        <v>146</v>
      </c>
      <c r="B4" s="4" t="s">
        <v>147</v>
      </c>
      <c r="C4" s="4" t="s">
        <v>24</v>
      </c>
      <c r="D4" s="7">
        <f>【5.1表】工程量清单!D15</f>
        <v>0</v>
      </c>
    </row>
    <row r="5" customHeight="1" spans="1:4">
      <c r="A5" s="6" t="s">
        <v>148</v>
      </c>
      <c r="B5" s="4" t="s">
        <v>149</v>
      </c>
      <c r="C5" s="4" t="s">
        <v>52</v>
      </c>
      <c r="D5" s="7">
        <f>【5.1表】工程量清单!D34</f>
        <v>0</v>
      </c>
    </row>
    <row r="6" customHeight="1" spans="1:4">
      <c r="A6" s="6" t="s">
        <v>150</v>
      </c>
      <c r="B6" s="4" t="s">
        <v>151</v>
      </c>
      <c r="C6" s="4" t="s">
        <v>81</v>
      </c>
      <c r="D6" s="7">
        <f>【5.1表】工程量清单!D57</f>
        <v>0</v>
      </c>
    </row>
    <row r="7" customHeight="1" spans="1:4">
      <c r="A7" s="6" t="s">
        <v>152</v>
      </c>
      <c r="B7" s="4" t="s">
        <v>153</v>
      </c>
      <c r="C7" s="4" t="s">
        <v>113</v>
      </c>
      <c r="D7" s="7">
        <f>【5.1表】工程量清单!D74</f>
        <v>0</v>
      </c>
    </row>
    <row r="8" customHeight="1" spans="1:4">
      <c r="A8" s="6" t="s">
        <v>154</v>
      </c>
      <c r="B8" s="4" t="s">
        <v>155</v>
      </c>
      <c r="C8" s="4" t="s">
        <v>134</v>
      </c>
      <c r="D8" s="7">
        <f>【5.1表】工程量清单!D81</f>
        <v>0</v>
      </c>
    </row>
    <row r="9" customHeight="1" spans="1:4">
      <c r="A9" s="6" t="s">
        <v>156</v>
      </c>
      <c r="B9" s="4" t="s">
        <v>157</v>
      </c>
      <c r="C9" s="4"/>
      <c r="D9" s="8">
        <f>D4+D5+D6+D7+D8</f>
        <v>0</v>
      </c>
    </row>
    <row r="10" customHeight="1" spans="1:4">
      <c r="A10" s="6" t="s">
        <v>158</v>
      </c>
      <c r="B10" s="4" t="s">
        <v>159</v>
      </c>
      <c r="C10" s="4"/>
      <c r="D10" s="8">
        <v>0</v>
      </c>
    </row>
    <row r="11" customHeight="1" spans="1:4">
      <c r="A11" s="6" t="s">
        <v>160</v>
      </c>
      <c r="B11" s="4" t="s">
        <v>161</v>
      </c>
      <c r="C11" s="4"/>
      <c r="D11" s="8">
        <f>D9-D10</f>
        <v>0</v>
      </c>
    </row>
    <row r="12" customHeight="1" spans="1:4">
      <c r="A12" s="6" t="s">
        <v>162</v>
      </c>
      <c r="B12" s="4" t="s">
        <v>163</v>
      </c>
      <c r="C12" s="4"/>
      <c r="D12" s="8">
        <v>0</v>
      </c>
    </row>
    <row r="13" customHeight="1" spans="1:4">
      <c r="A13" s="6" t="s">
        <v>164</v>
      </c>
      <c r="B13" s="4" t="s">
        <v>165</v>
      </c>
      <c r="C13" s="4"/>
      <c r="D13" s="8">
        <f>D9*0.05</f>
        <v>0</v>
      </c>
    </row>
    <row r="14" customHeight="1" spans="1:4">
      <c r="A14" s="6" t="s">
        <v>166</v>
      </c>
      <c r="B14" s="4" t="s">
        <v>167</v>
      </c>
      <c r="C14" s="4"/>
      <c r="D14" s="8">
        <f>D9+D12+D13</f>
        <v>0</v>
      </c>
    </row>
  </sheetData>
  <sheetProtection algorithmName="SHA-512" hashValue="01ftZel/e1ad2/Edkt8VXBoFndNiZEvsCg7hngxuJHLlEzo2Z1l598PxGGSV8QRRrh7wK1RD3fE8JSfNtvDEBg==" saltValue="UUt1zdgq71KcaLKufbUXJw==" spinCount="100000" sheet="1" objects="1" scenarios="1"/>
  <mergeCells count="8">
    <mergeCell ref="A1:D1"/>
    <mergeCell ref="A2:D2"/>
    <mergeCell ref="B9:C9"/>
    <mergeCell ref="B10:C10"/>
    <mergeCell ref="B11:C11"/>
    <mergeCell ref="B12:C12"/>
    <mergeCell ref="B13:C13"/>
    <mergeCell ref="B14:C14"/>
  </mergeCells>
  <pageMargins left="0.511811023622047" right="0.511811023622047" top="0.31496062992126" bottom="0.31496062992126" header="0.31496062992126" footer="0.31496062992126"/>
  <pageSetup paperSize="9" fitToWidth="0" fitToHeight="0"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3"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3</vt:i4>
      </vt:variant>
    </vt:vector>
  </HeadingPairs>
  <TitlesOfParts>
    <vt:vector size="3" baseType="lpstr">
      <vt:lpstr>清单说明</vt:lpstr>
      <vt:lpstr>【5.1表】工程量清单</vt:lpstr>
      <vt:lpstr>【5.4表】投标报价汇总表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洋洋洋</cp:lastModifiedBy>
  <dcterms:created xsi:type="dcterms:W3CDTF">2025-07-30T16:13:00Z</dcterms:created>
  <dcterms:modified xsi:type="dcterms:W3CDTF">2025-08-20T11:50:39Z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F9E304CC151D41D1A4D01D0C0CE68CF5_12</vt:lpwstr>
  </property>
  <property fmtid="{D5CDD505-2E9C-101B-9397-08002B2CF9AE}" pid="3" name="KSOProductBuildVer">
    <vt:lpwstr>2052-12.1.0.21915</vt:lpwstr>
  </property>
</Properties>
</file>