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tabRatio="888" firstSheet="1" activeTab="1"/>
  </bookViews>
  <sheets>
    <sheet name="投资估算汇总表" sheetId="16" state="hidden" r:id="rId1"/>
    <sheet name="附表1-分项报价表" sheetId="15" r:id="rId2"/>
    <sheet name="软件开发预算" sheetId="7" state="hidden" r:id="rId3"/>
    <sheet name="-定制开发核算" sheetId="9" state="hidden" r:id="rId4"/>
  </sheets>
  <definedNames>
    <definedName name="_xlnm._FilterDatabase" localSheetId="3" hidden="1">'-定制开发核算'!$A$5:$XFC$468</definedName>
    <definedName name="_xlnm.Print_Titles" localSheetId="1">'附表1-分项报价表'!#REF!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<sst xmlns="http://schemas.openxmlformats.org/spreadsheetml/2006/main" count="2580" uniqueCount="1848">
  <si>
    <t>汇总表</t>
  </si>
  <si>
    <t>项目名称：呼伦贝尔市加油站诚信经营监管项目</t>
  </si>
  <si>
    <t>序号</t>
  </si>
  <si>
    <t>建设费</t>
  </si>
  <si>
    <t>金额（万元）</t>
  </si>
  <si>
    <t>备注</t>
  </si>
  <si>
    <t>一</t>
  </si>
  <si>
    <t>项目建设费</t>
  </si>
  <si>
    <t>集中部署平台</t>
  </si>
  <si>
    <t>软件平台购置费</t>
  </si>
  <si>
    <t>密码应用建设</t>
  </si>
  <si>
    <t>密码资源池，配套密码部分硬件设备</t>
  </si>
  <si>
    <t>加油站全数据溯源探针部署</t>
  </si>
  <si>
    <t>加油站站端探针及数据采集建设费用</t>
  </si>
  <si>
    <t>加油机作弊测试仪</t>
  </si>
  <si>
    <t>7台加油机作弊测试仪</t>
  </si>
  <si>
    <t>监控中心建设费</t>
  </si>
  <si>
    <t>市场监督局提供改造房间，对现有基础环境进行改造，加装操作台、会议桌及音视频相关设备，加装LED大屏。</t>
  </si>
  <si>
    <t>二</t>
  </si>
  <si>
    <t>其他二类费用</t>
  </si>
  <si>
    <t>前期咨询费、设计费、第三方测评费</t>
  </si>
  <si>
    <t>项目管理费</t>
  </si>
  <si>
    <t>可行性研究报告、编制初步设计及投资概算和清单</t>
  </si>
  <si>
    <t>咨询、设计费</t>
  </si>
  <si>
    <t>合同</t>
  </si>
  <si>
    <t>监理费</t>
  </si>
  <si>
    <t>等保测评费（二级）</t>
  </si>
  <si>
    <t>密码应用测评费</t>
  </si>
  <si>
    <t>等保测评、密码测评费用</t>
  </si>
  <si>
    <t>项目建设总投资</t>
  </si>
  <si>
    <t>分项报价表</t>
  </si>
  <si>
    <t>项目名称：呼伦贝尔市人民医院医疗设备采购项目</t>
  </si>
  <si>
    <t>单位：元</t>
  </si>
  <si>
    <t>医疗设备名称</t>
  </si>
  <si>
    <t>品牌</t>
  </si>
  <si>
    <t>规格型号</t>
  </si>
  <si>
    <t>产地</t>
  </si>
  <si>
    <t>单价（万元）</t>
  </si>
  <si>
    <t>数量</t>
  </si>
  <si>
    <t>单位</t>
  </si>
  <si>
    <t>总价（元）</t>
  </si>
  <si>
    <t>数字移动式C形臂X射线机</t>
  </si>
  <si>
    <t>台</t>
  </si>
  <si>
    <t>4K荧光胸腔镜</t>
  </si>
  <si>
    <t>套</t>
  </si>
  <si>
    <t>眼表干眼综合分析仪</t>
  </si>
  <si>
    <t>染色封片一体机（组合机）</t>
  </si>
  <si>
    <t>全自动组织脱水机</t>
  </si>
  <si>
    <t>半自动轮转石蜡切片机</t>
  </si>
  <si>
    <t>包埋机冷台</t>
  </si>
  <si>
    <t>摊片机烤片一体机（组合机）</t>
  </si>
  <si>
    <t>纯水机</t>
  </si>
  <si>
    <t>修蜡封蜡仪</t>
  </si>
  <si>
    <t>电热恒温水浴箱参数要求</t>
  </si>
  <si>
    <t>自动脱帽离心机</t>
  </si>
  <si>
    <t>二氧化碳细胞培养箱</t>
  </si>
  <si>
    <t>可拓展试验箱</t>
  </si>
  <si>
    <t>婴幼儿身高、体重卧式量床</t>
  </si>
  <si>
    <t>人体成分分析仪</t>
  </si>
  <si>
    <t>经皮黄疸测试仪</t>
  </si>
  <si>
    <t>输血泵</t>
  </si>
  <si>
    <t>氧浓度检测仪</t>
  </si>
  <si>
    <t>智能靶区勾画、结构质控系统</t>
  </si>
  <si>
    <t>合计</t>
  </si>
  <si>
    <t>经侦大数据研判平台开发工作量及费用测算表</t>
  </si>
  <si>
    <t>系统名称</t>
  </si>
  <si>
    <t>功能描述</t>
  </si>
  <si>
    <t>工作量核算（人月数）</t>
  </si>
  <si>
    <t>单价
(元/人月)</t>
  </si>
  <si>
    <t>总计(元)</t>
  </si>
  <si>
    <t>经侦数据资源库</t>
  </si>
  <si>
    <t>（一）</t>
  </si>
  <si>
    <t>数据资源库</t>
  </si>
  <si>
    <t>资金数据专题库</t>
  </si>
  <si>
    <t>将查控平台、人民银行、JASS系统、人工导入等各平台、各渠道获取的不同银行开户数据进行合并、汇总</t>
  </si>
  <si>
    <t>税务数据专题库</t>
  </si>
  <si>
    <t>汇集我省警税合作平台以及人工采集的涉税票流、税务登记信息等</t>
  </si>
  <si>
    <t>涉案人员专题库</t>
  </si>
  <si>
    <t>案件中涉案人员汇集管理</t>
  </si>
  <si>
    <t>物流数据专题库</t>
  </si>
  <si>
    <t>顺丰等物流、快递数据进行合并、汇总</t>
  </si>
  <si>
    <t>警务云共享数据对接</t>
  </si>
  <si>
    <t>根据具体项目实施中与科信支队确定的数据细项类别确定，默认提供20项数据共享对接，超出部分每类数据对接费用为5000元/项。</t>
  </si>
  <si>
    <t>数据应用：智能搜索</t>
  </si>
  <si>
    <t>基于资源库进行全量数据智能搜索，包括精准、模糊、同音、组合、批量搜索，并支持功能、数据权限管理</t>
  </si>
  <si>
    <t>数据应用：数据比对</t>
  </si>
  <si>
    <t>提供数据比对引擎，实现数据批量比对</t>
  </si>
  <si>
    <t>数据资源管理</t>
  </si>
  <si>
    <t>支持数据资源接口、采集模版管理</t>
  </si>
  <si>
    <t>数据采集</t>
  </si>
  <si>
    <t>办案数据采集</t>
  </si>
  <si>
    <t>数据格式支持</t>
  </si>
  <si>
    <t>需支持Excel、Txt、CSV文件数据上传、导入</t>
  </si>
  <si>
    <t>模板匹配</t>
  </si>
  <si>
    <t>根据原始数据的列名，查找对应表的列名、字段</t>
  </si>
  <si>
    <t>数据入库</t>
  </si>
  <si>
    <t>数据导入校验成功可一键入库</t>
  </si>
  <si>
    <t>（二）</t>
  </si>
  <si>
    <t>资金数据质量检测</t>
  </si>
  <si>
    <t>特殊字符处理</t>
  </si>
  <si>
    <t>空格、引号、特殊符号等常见字符处理</t>
  </si>
  <si>
    <t>无效数据剔除</t>
  </si>
  <si>
    <t>针对核心数据项为空的数据支持无效数据剔除方案</t>
  </si>
  <si>
    <t>数据补全</t>
  </si>
  <si>
    <t>识别实体标识来锁定正确的信息，更正保存</t>
  </si>
  <si>
    <t>数据去重</t>
  </si>
  <si>
    <t>自动识别主键或指定字段重复项，提供去重方案实现一键去重</t>
  </si>
  <si>
    <t>三</t>
  </si>
  <si>
    <t>违法犯罪资金查控系统</t>
  </si>
  <si>
    <t>与省厅违法资金查控平台对接</t>
  </si>
  <si>
    <t>实现我局民警资金查控发起、反馈数据入库操作</t>
  </si>
  <si>
    <t>拓展我市银行专线资金查控</t>
  </si>
  <si>
    <t>与我市地方银行进行查控专线对接，实现在线资金查控、查控数据入库</t>
  </si>
  <si>
    <t>查控工作流设计及配置</t>
  </si>
  <si>
    <t>实现查控发起、审核、反馈、进度监控、权限设置等功能</t>
  </si>
  <si>
    <t>查控通道对接、调试</t>
  </si>
  <si>
    <t>完成省查控平台对接、我市银行专线对接，并完成测试验证等工作（每对接一家公司1.5个人月工作量）</t>
  </si>
  <si>
    <t>查控反馈入库</t>
  </si>
  <si>
    <t>自动完成查控反馈数据接收、校验、入库等功能</t>
  </si>
  <si>
    <t>查控任务监控</t>
  </si>
  <si>
    <t>实现查控任务调度、监控、管理等功能</t>
  </si>
  <si>
    <t>查控统计模块</t>
  </si>
  <si>
    <t>对我局民警发起、反馈的查控记录进行常规统计</t>
  </si>
  <si>
    <t>查控基础配置管理</t>
  </si>
  <si>
    <t>查控银行、白名单、红名单等基础信息配置</t>
  </si>
  <si>
    <t>四</t>
  </si>
  <si>
    <t>线索/案件管理</t>
  </si>
  <si>
    <t>线索管理</t>
  </si>
  <si>
    <t>线索登记录入、统一管理</t>
  </si>
  <si>
    <t>案件管理</t>
  </si>
  <si>
    <t>案件录入、管理。由于平台需以案件为主体开展查控、研判等操作，该模块为必要功能</t>
  </si>
  <si>
    <t>案件数据关联管理</t>
  </si>
  <si>
    <t>案件采集、导入、查控的数据与案件关联存储管理、数据权限管理</t>
  </si>
  <si>
    <t>案件权限管理</t>
  </si>
  <si>
    <t>主、协办人设置、权限分配功能</t>
  </si>
  <si>
    <t>五</t>
  </si>
  <si>
    <t>案件分析研判</t>
  </si>
  <si>
    <t>缺项数据分析模型集</t>
  </si>
  <si>
    <t>案件总体的案情动态</t>
  </si>
  <si>
    <t>开发案件详情动态页，为每个案件设立单独页面进行管理</t>
  </si>
  <si>
    <t>大额交易行为账号发现模型</t>
  </si>
  <si>
    <t>对资金流中大额交易行为的账号进行发现，以交易金额排序，呈现交易总额及交易笔数</t>
  </si>
  <si>
    <t>重点对手账号发现模型</t>
  </si>
  <si>
    <t>可通过交易金额、交易频次、交易对手、关联案件人员数等维度发现重点交易对手</t>
  </si>
  <si>
    <t>主要人员未调单对手缺项分析模型</t>
  </si>
  <si>
    <t>可通过关键人员名称找到其未调单的对手账户</t>
  </si>
  <si>
    <t>大额交易对手缺项分析模型</t>
  </si>
  <si>
    <t>可通过关键人员、交易金额阈值找到其未调单的对手账户</t>
  </si>
  <si>
    <t>大额获利对手缺项分析模型</t>
  </si>
  <si>
    <t>可通过获利金额阈值找到获利且未调单的对手账户</t>
  </si>
  <si>
    <t>主要关联对手缺项分析模型</t>
  </si>
  <si>
    <t>可通过设置关联账户数阈值找到未调单的对手账户</t>
  </si>
  <si>
    <t>即进即出对手缺项分析模型</t>
  </si>
  <si>
    <t>可对对手账户存在过度交易可能的账户进行发现</t>
  </si>
  <si>
    <t>涉境外交易账户缺项分析模型</t>
  </si>
  <si>
    <t>系统提供涉境外交易账户分析，通过资金交易数据识别向境外转账交易，根据交易目标查找呈现境内流出账户组，同时罗列出境外账卡号账户</t>
  </si>
  <si>
    <t>账户类型分析模型集</t>
  </si>
  <si>
    <t>中间过渡账户分析</t>
  </si>
  <si>
    <t>可根据账户交易特征，特别是即进即出、多个过度账户呈现类似交易、进出方向雷同特征发现钱庄类、涉税类等领域犯罪中间过度账户</t>
  </si>
  <si>
    <t>经营性账户（运作账户）分析</t>
  </si>
  <si>
    <t>针对犯罪中的经营性或运作账户进行识别，这些账户大多存在一些共性特征，可通过规则参数设置</t>
  </si>
  <si>
    <t>团伙重点、核心账户分析</t>
  </si>
  <si>
    <t>提供对应统计分析模型，确定团伙重点账户</t>
  </si>
  <si>
    <t>团伙头目账户分析</t>
  </si>
  <si>
    <t>根据资金流向特征、交易额度特征、取现方式特征，确定头目账户</t>
  </si>
  <si>
    <t>盈亏分析模型</t>
  </si>
  <si>
    <t>在一些非吸、期货、网赌等案件中，设置盈亏分析模型，便于确认获利人员及资金流向。主要分析方式为进出金额统计、差额统计、取现统计</t>
  </si>
  <si>
    <t>手续费分析</t>
  </si>
  <si>
    <t>在包含手续费的交易类型中，通过交易摘要查找手续费交易，利用统计分析方法计算手续费均值，最终得出手续费数额</t>
  </si>
  <si>
    <t>交易时间规律模型</t>
  </si>
  <si>
    <t>可设置时间格式，包括年、年月、年月日、年月日时、年月日时分、年月日时分秒，根据设置统计出各时间段的交易金额及交易笔数信息</t>
  </si>
  <si>
    <t>交易方式规律模型</t>
  </si>
  <si>
    <t>可统计各交易方式的交易金额及交易笔数信息</t>
  </si>
  <si>
    <t>交易区间规律模型</t>
  </si>
  <si>
    <t>可根据交易金额区间，统计各区间的交易金额及交易笔数信息</t>
  </si>
  <si>
    <t>交易地区分布模型</t>
  </si>
  <si>
    <t>交易卡号关联对手账号（人）数统计</t>
  </si>
  <si>
    <t>可对调单的交易卡号统计关联的对手账号或人数，按关联数量排序统计</t>
  </si>
  <si>
    <t>交易户名关联对手账号（人）数统计</t>
  </si>
  <si>
    <t>可针对交易户名（交易名称），统计其关联对手人数及对手账号数</t>
  </si>
  <si>
    <t>对手账号关联交易卡号（人）数统计</t>
  </si>
  <si>
    <t>可针对所有调单方的对手账号，统计其关联的调单人数及调单账号数</t>
  </si>
  <si>
    <t>对手户名关联交易卡号（人）数统计</t>
  </si>
  <si>
    <t>针对已有调单方的对手户名，统计其相关联的调单人数及调单账号数</t>
  </si>
  <si>
    <t>（三）</t>
  </si>
  <si>
    <t>资金关联分析模型集</t>
  </si>
  <si>
    <t>资金环路分析模型</t>
  </si>
  <si>
    <t>基于分析数据，模型运行自动查找资金环路并可通过可视化方式呈现资金环路关系图</t>
  </si>
  <si>
    <t>资金链路分析模型</t>
  </si>
  <si>
    <t>基于分析数据，模型运行自动查找资金链路，并可通过可视化方式自动呈现资金交易链路关系图</t>
  </si>
  <si>
    <t>资金两端路径搜寻模型</t>
  </si>
  <si>
    <t>基于分析数据，手动设置或在可视化分析图中选择两个主体，系统自动搜寻交易路径，将链路单独创建新的分析图呈现</t>
  </si>
  <si>
    <t>（四）</t>
  </si>
  <si>
    <t>其他类型数据分析功能</t>
  </si>
  <si>
    <t>常规数据分析统计</t>
  </si>
  <si>
    <t>支持数据筛选、查找、条件查询、排序分析</t>
  </si>
  <si>
    <t>常规分析模型拓展</t>
  </si>
  <si>
    <t>针对常用数据如通话记录、进销项票税数据建立常规分析模型，如通话次数分析模型、进销项税统计模型</t>
  </si>
  <si>
    <t>数据管理</t>
  </si>
  <si>
    <t>针对常用数据如通话记录、进销项票税数据支持数据管理功能，如数据批量修改、无效数据检测</t>
  </si>
  <si>
    <t>（五）</t>
  </si>
  <si>
    <t>数据可视化分析</t>
  </si>
  <si>
    <t>基本功能</t>
  </si>
  <si>
    <t>支持对实体和链接的定义，可以修改编辑实体的属性等，可根据需要编辑实体图标、链接的颜色粗细等，链接线等；支持可视化图的放大、缩小、删除、拖拽、隐藏、恢复等操作功能；提供缩略图功能，能看到整体的绘图面板整体情况，也可快速定位到某一选中位置；支持关键实体突出，用户可以设置是否突出关键实体；允许用户对重点实体进行标记，标记支持自定义颜色及位置；支持在大量图表信息中查找可能匹配的实体信息；支持用户选择不同的对象进行右键动态扩展新的图形</t>
  </si>
  <si>
    <t>布局功能</t>
  </si>
  <si>
    <t>可视化分析提供多种图形布局功能，支持网络布局、层次布局、分组布局、时间序列布局、弹性布局和树形布局方式。
 网络布局，突出显示对象之间的关联结构信息的展现方式，多用于关联分析和链接分析。
  分组布局，根据对象之间的群组关系对对象进行排列，以显示可能的群组信息。
  时间序列布局，以时间为坐标，将所有对象和关联以时间序列的顺序进行排列，以揭示事件发生的过程和规律。
 弹性布局，分为快速弹性布局与弹性布局，可根据数据量及分析时间需要充分利用画布大小进行布局展示。
  树形布局，根据对象之间的上下关系进行排序。</t>
  </si>
  <si>
    <t>分析功能</t>
  </si>
  <si>
    <t>关联分析：能以实体-关联图的方式展示分析要素之间错综复杂的交叉关联关系并发现可用线索；
 时序分析：能以时间序列图的方式展示其单层关联关系；
 链接分析：能对目标实体所有相关联的实体关系分析，并最终形成关系拓扑图；
 路径分析：能寻找两个特定实体间可能存在的关联关系及或路径；
 查询分析：能根据分析的需要可输入连接的属性（如转账金额）来过滤筛选结果。
 拓展分析：可以针对重点人员、调单账号进行拓展分析，人-&gt;卡，卡-&gt;人的关联分析；能够支持将整个资金交易流向在图上进行流向布局展示，清晰可见整个交易的资金交易轨迹。</t>
  </si>
  <si>
    <t>一键分析报告</t>
  </si>
  <si>
    <t>提供案件资金一键分析报告，通过设置报告参数如：主要获利对手分析最小获利金额、密切联系对手分析最少关联人数、主要资金去向账号分析按照交易总金额排序、主要资金来源账号分析按照交易总金额排序、即进即出可疑账户分析、交易方式前几条，生成图表报告，提供下载和在线查看。</t>
  </si>
  <si>
    <t>六</t>
  </si>
  <si>
    <t>网络传销类罪分析模型</t>
  </si>
  <si>
    <t>网络传销经济犯罪情报信息管理</t>
  </si>
  <si>
    <t>网络传销犯罪线索、案件信息管理</t>
  </si>
  <si>
    <t>采集网络传销的个性化信息</t>
  </si>
  <si>
    <t>传销网站后台会员、会费、交易记录等数据采集、管理</t>
  </si>
  <si>
    <t>可疑返利金额判定分析</t>
  </si>
  <si>
    <t>通过资金分析判定返利金额</t>
  </si>
  <si>
    <t>锁定传销核心账户分析</t>
  </si>
  <si>
    <t>通过资金、人员、账户分析锁定传销核心账户</t>
  </si>
  <si>
    <t>锁定传销头目账户分析</t>
  </si>
  <si>
    <t>通过资金交易出入金账户分析锁定传销头目及主犯</t>
  </si>
  <si>
    <t>锁定犯罪嫌疑人分析</t>
  </si>
  <si>
    <t>通过账户关联锁定犯罪嫌疑人</t>
  </si>
  <si>
    <t>会员层级关系分析</t>
  </si>
  <si>
    <t>根据传销网站后台数据绘制会员层级关系图</t>
  </si>
  <si>
    <t>传销犯罪网络画像分析</t>
  </si>
  <si>
    <t>根据案件数据绘制犯罪网络画像</t>
  </si>
  <si>
    <t>七</t>
  </si>
  <si>
    <t>非法集资监测预警与导侦研判平台</t>
  </si>
  <si>
    <t>预警监测模型</t>
  </si>
  <si>
    <t>企业异常关联发现模型</t>
  </si>
  <si>
    <t>关联企业数量异常预警</t>
  </si>
  <si>
    <t>2</t>
  </si>
  <si>
    <t>高管人员异动模型</t>
  </si>
  <si>
    <t>高管人员异常预警</t>
  </si>
  <si>
    <t>企业涉众前科人员发现模型</t>
  </si>
  <si>
    <t>对非法吸收公众存款，集资诈骗、组织领导传销、非法拘禁、诈骗、合同诈骗、信用卡诈骗、擅自设立金融机构、非法经营，寻衅滋事、故意伤害、抢劫、虚假诉讼、组织领导黑社会犯罪、高利转贷、骗取银行贷款、贷款诈骗等犯罪的发现</t>
  </si>
  <si>
    <t>4</t>
  </si>
  <si>
    <t>企业宣传异常模型</t>
  </si>
  <si>
    <t>主要对企业虚假宣传，引诱宣传等发现预警</t>
  </si>
  <si>
    <t>企业资金异常模型</t>
  </si>
  <si>
    <t>主要对企业资金来源去向，是否有资金池方面做分析</t>
  </si>
  <si>
    <t>导侦研判模型</t>
  </si>
  <si>
    <t>1</t>
  </si>
  <si>
    <t>核心账户分析</t>
  </si>
  <si>
    <t>对账户交易信息表查询出交易账号与交易对手账号之间的交易情况，并对案件串联比对，获取涉案的核心账户。</t>
  </si>
  <si>
    <t>资金流向追踪分析</t>
  </si>
  <si>
    <t>从涉案公司和关联公司的资金流向情况，确定企业否存在违法行为或找到相关线索。</t>
  </si>
  <si>
    <t>3</t>
  </si>
  <si>
    <t>组织架构分析</t>
  </si>
  <si>
    <t>根据资金交易特征，获取资金池账户、获利账户、返利账户，从而确定该团伙的组织架构。</t>
  </si>
  <si>
    <t>账户实际控制人分析</t>
  </si>
  <si>
    <t>根据账户交易的IP地址及电话，锁定账户的实际控制人。</t>
  </si>
  <si>
    <t>5</t>
  </si>
  <si>
    <t>关系扩展分析</t>
  </si>
  <si>
    <t>通过与资金流向图进行交互分析涉及的重点人员 企业账号等。</t>
  </si>
  <si>
    <t>6</t>
  </si>
  <si>
    <t>建议待调单名单</t>
  </si>
  <si>
    <t>将上面分析过程中产生待调单名单合并,去除重复账号,进行调单。</t>
  </si>
  <si>
    <t>7</t>
  </si>
  <si>
    <t>账户开户行区域分析</t>
  </si>
  <si>
    <t>通过对开户信息表里的开户行及账号数目，来统计出账户分布集中区域。</t>
  </si>
  <si>
    <t>8</t>
  </si>
  <si>
    <t>可疑集资账户分析</t>
  </si>
  <si>
    <t>通过银行交易记录表，查询出交易账号的开户信息、资金交易信息，并对交易总金额的占比进行统计分析，得出可疑集资账户存在的可能性。</t>
  </si>
  <si>
    <t>9</t>
  </si>
  <si>
    <t>账户交易信息表进行统计分析</t>
  </si>
  <si>
    <t>从涉及交易账号的出账金额、出账笔数、进账金额、进账笔数等角度反映交易账号资金进出情况，从而发现交易账号的资金交易情况，为后续的资金监控提供线索。</t>
  </si>
  <si>
    <t>八</t>
  </si>
  <si>
    <t>系统管理</t>
  </si>
  <si>
    <t>模型参数设置</t>
  </si>
  <si>
    <t>系统模型可灵活设置参数，满足不同阶段不同犯罪手法的变化</t>
  </si>
  <si>
    <t>组织机构管理</t>
  </si>
  <si>
    <t>结合我单位组织架构，形成完整的组织机构目录</t>
  </si>
  <si>
    <t>用户管理</t>
  </si>
  <si>
    <t>包括注册、修改、删除、查询、权限设置等功能</t>
  </si>
  <si>
    <t>角色管理</t>
  </si>
  <si>
    <t>主要用于权限管理和用户分组标注</t>
  </si>
  <si>
    <t>系统账号管理</t>
  </si>
  <si>
    <t>密码修改、个人信息维护等</t>
  </si>
  <si>
    <t>功能模块管理</t>
  </si>
  <si>
    <t>系统模块可在后台进行拆分管理，管理员可对模块进行权限设置、全局参数设置</t>
  </si>
  <si>
    <t>权限管理</t>
  </si>
  <si>
    <t>构建健全的权限管理机制</t>
  </si>
  <si>
    <t>日志管理</t>
  </si>
  <si>
    <t>提供日志采集功能，收集系统运行中各个模块的日志记录</t>
  </si>
  <si>
    <t>附表三  应用系统定制开发工作量核算表</t>
  </si>
  <si>
    <t xml:space="preserve">项目名称：内蒙古自治区公安厅经侦综合应用系统建设项目
</t>
  </si>
  <si>
    <t>应用系统工作量核算（人月数）</t>
  </si>
  <si>
    <t>单价</t>
  </si>
  <si>
    <t>总价</t>
  </si>
  <si>
    <t>需求分析和建模</t>
  </si>
  <si>
    <t>程序开发</t>
  </si>
  <si>
    <t>软件测试</t>
  </si>
  <si>
    <t>联调布置</t>
  </si>
  <si>
    <t>（万元）</t>
  </si>
  <si>
    <t>总计</t>
  </si>
  <si>
    <t>资源中心</t>
  </si>
  <si>
    <t>中科</t>
  </si>
  <si>
    <t>信息资源规划和数据库设计</t>
  </si>
  <si>
    <t>数据资源中心是信息资源的管理中心、汇集中心、处理中心、存储中心和交换中心，是满足民警办案需求的数据管理枢纽与资源基础</t>
  </si>
  <si>
    <t>1.1.1</t>
  </si>
  <si>
    <t>信息资源梳理</t>
  </si>
  <si>
    <t>经侦信息资源根据信息的类型分为基础信息、主题信息、经济活动信息以及一些辅助的信息。</t>
  </si>
  <si>
    <t>1.1.2</t>
  </si>
  <si>
    <t>数据资源库建设</t>
  </si>
  <si>
    <t>实现从各个平台基础资源库获取数据，进行汇总、集中、转换、标准化等操作</t>
  </si>
  <si>
    <t>1.1.3</t>
  </si>
  <si>
    <t>数据汇聚清洗</t>
  </si>
  <si>
    <t>对数据进行重新校验，删除重复数据，处理无效值和缺失值，纠正数据中的错误，提供具有一致性的高质量数据</t>
  </si>
  <si>
    <t>实现对平台上各种数据资源、信息服务资源的注册管理、标准化检查、运行监测、质量管理和评估考核。</t>
  </si>
  <si>
    <t>数据资源目录</t>
  </si>
  <si>
    <t>对汇聚的各类数据资源进行分析，理清共享信息资源的结构和相互关系，建立信息资源目录，便于全面掌握经侦体系整体信息资源状况。</t>
  </si>
  <si>
    <t>1.3.1</t>
  </si>
  <si>
    <t>资源目录编目</t>
  </si>
  <si>
    <t>对数据资源提取信息相关特征，形成资源核心元数据，提取交换服务资源的相关特征信息，形成交换服务核心元数据。</t>
  </si>
  <si>
    <t>1.3.2</t>
  </si>
  <si>
    <t>资源目录注册</t>
  </si>
  <si>
    <t>实现信息资源目录内容提供者向信息资源目录体系注册公共资源核心元数据和交换服务核心元数据。资源目录注册包括数据编目提交、数据审核、数据入库发布等功能。</t>
  </si>
  <si>
    <t>1.3.3</t>
  </si>
  <si>
    <t>资源目录管理</t>
  </si>
  <si>
    <t>支持对资源目录进行新增，或对已发布的资源目录进行删除、更改。支持对注册的资源进行标准化或者按照用户自定义的方式进行分类管理，并对资源的编目、注册与审核进行权限的分配与管理。</t>
  </si>
  <si>
    <t>1.3.4</t>
  </si>
  <si>
    <t>共享业务管理</t>
  </si>
  <si>
    <t>对业务数据共享过程进行标准化、规范化的管理，包括共享申请、共享审批、共享审计等功能模块。</t>
  </si>
  <si>
    <t>数据资源服务</t>
  </si>
  <si>
    <t>采用规范的方法和技术，建立科学合理的信息分类体系，对共享的数据信息资源建立分类目录和索引。为使用者提供检索信息资源的便利措施，向用户提供目录内容查询检索服务。</t>
  </si>
  <si>
    <t>数据标准设计</t>
  </si>
  <si>
    <t>设计数据标准</t>
  </si>
  <si>
    <t>1.5.1</t>
  </si>
  <si>
    <t>数据接入规范</t>
  </si>
  <si>
    <t>设计数据接入规范</t>
  </si>
  <si>
    <t>1.5.2</t>
  </si>
  <si>
    <t>业务数据规范</t>
  </si>
  <si>
    <t>设计业务数据规范</t>
  </si>
  <si>
    <t>1.5.3</t>
  </si>
  <si>
    <t>接口规范</t>
  </si>
  <si>
    <t>设计接口规范</t>
  </si>
  <si>
    <t>智能搜索</t>
  </si>
  <si>
    <t>按照检索的要求，从基础数据中抽取部分关键字段或全部数据。</t>
  </si>
  <si>
    <t>1.6.1</t>
  </si>
  <si>
    <t>精确查询</t>
  </si>
  <si>
    <t>按照检索的要求，从基础数据中抽取与关键字段完全匹配的数据。</t>
  </si>
  <si>
    <t>1.6.2</t>
  </si>
  <si>
    <t>模糊查询</t>
  </si>
  <si>
    <t>按照检索的要求，从基础数据中抽取与关键字段部分匹配的数据。</t>
  </si>
  <si>
    <t>1.6.3</t>
  </si>
  <si>
    <t>同音查询</t>
  </si>
  <si>
    <t>按照检索的要求，从基础数据中抽取与关键字段发音相同的数据。</t>
  </si>
  <si>
    <t>1.6.4</t>
  </si>
  <si>
    <t>组合查询</t>
  </si>
  <si>
    <t>按照检索的要求，对关键字段进行条件组合判断抽取数据</t>
  </si>
  <si>
    <t>1.6.5</t>
  </si>
  <si>
    <t>批量查询</t>
  </si>
  <si>
    <t>按照检索的要求，对批量关键字段进行数据抽取。</t>
  </si>
  <si>
    <t>1.6.6</t>
  </si>
  <si>
    <t>数据筛选</t>
  </si>
  <si>
    <t>按照检索的要求，从基础数据中抽取满足预设条件的数据。</t>
  </si>
  <si>
    <t>1.6.7</t>
  </si>
  <si>
    <t>信息收藏</t>
  </si>
  <si>
    <t>对已抽取数据使用标签进行标记收藏，方便后续查找</t>
  </si>
  <si>
    <t>1.6.8</t>
  </si>
  <si>
    <t>数据导出</t>
  </si>
  <si>
    <t>对已抽取数据进行文本导出处理，方便本地保存</t>
  </si>
  <si>
    <t>1.6.9</t>
  </si>
  <si>
    <t>快速下钻</t>
  </si>
  <si>
    <t>通过已知目标属性进行快速下钻</t>
  </si>
  <si>
    <t>1.6.10</t>
  </si>
  <si>
    <t>关联下钻</t>
  </si>
  <si>
    <t>通过多个关联属性对目标进行关联下钻</t>
  </si>
  <si>
    <t>1.6.11</t>
  </si>
  <si>
    <t>查询路径记录</t>
  </si>
  <si>
    <t>对已抽取数据路径进行记录</t>
  </si>
  <si>
    <t>1.6.12</t>
  </si>
  <si>
    <t>功能权限</t>
  </si>
  <si>
    <t>对各类操作用户进行功能权限限定</t>
  </si>
  <si>
    <t>1.6.13</t>
  </si>
  <si>
    <t>数据权限</t>
  </si>
  <si>
    <t>对各类操作用户进行数据权限限定</t>
  </si>
  <si>
    <t>1.6.14</t>
  </si>
  <si>
    <t>后台配置（数据对接、数据智能索引、任务调度）</t>
  </si>
  <si>
    <t>配置各后台功能</t>
  </si>
  <si>
    <t>与内蒙古公安厅警综平台对接</t>
  </si>
  <si>
    <t>获取案件关联信息，包括涉案人员的轨迹信息、黑名单电子档案等信息。</t>
  </si>
  <si>
    <t>违法犯罪资金查控平台扩展</t>
  </si>
  <si>
    <t>对接银行拓展数据：如理财类数据、贷款类数据、ATM机视频数据等</t>
  </si>
  <si>
    <t>重点人员/企业管控系统</t>
  </si>
  <si>
    <t>对重点人员/企业进行管控，构建不同类罪中涉案人员/企业的标签体系，能够主动分类、打标签、聚类，形成重点人员/企业推荐、预警等机制。</t>
  </si>
  <si>
    <t>1.9.1</t>
  </si>
  <si>
    <t>企业全关联关系图展示</t>
  </si>
  <si>
    <t>通过对企业与企业，企业与人员的关联关系进行分析，做企业全貌画像，并以关系图谱展示</t>
  </si>
  <si>
    <t>1.9.2</t>
  </si>
  <si>
    <t>关联类型视图切换</t>
  </si>
  <si>
    <t>通过对企业与企业，企业与人员的关联关系进行分析，做企业全貌画像，并以关系图谱展示，对各类型视图可进行切换操作</t>
  </si>
  <si>
    <t>1.9.3</t>
  </si>
  <si>
    <t>企业关系分类</t>
  </si>
  <si>
    <t>通过对企业与企业，企业与人员的关联关系进行分析，做企业全貌画像，并以关系图谱展示，可按企业关系进行分类</t>
  </si>
  <si>
    <t>1.9.4</t>
  </si>
  <si>
    <t>重点对象自定义</t>
  </si>
  <si>
    <t>通过对企业与企业，企业与人员的关联关系进行分析，做企业全貌画像，并以关系图谱展示，可按重点对象进行自定义操作</t>
  </si>
  <si>
    <t>1.9.5</t>
  </si>
  <si>
    <t>重点人员标注</t>
  </si>
  <si>
    <t>通过对涉案的重点人员进行重点监控与标注</t>
  </si>
  <si>
    <t>1.9.6</t>
  </si>
  <si>
    <t>重点企业标注</t>
  </si>
  <si>
    <t>通过对涉案的重点企业进行重点监控与标注</t>
  </si>
  <si>
    <t>1.9.7</t>
  </si>
  <si>
    <t>企业涉案信息关联分析</t>
  </si>
  <si>
    <t>通过对涉案的重点企业，利用企业与企业，企业与人之间的关联关系进行全貌画像，并进行研判分析</t>
  </si>
  <si>
    <t>1.9.8</t>
  </si>
  <si>
    <t>重点人员涉案信息关联分析</t>
  </si>
  <si>
    <t>通过对涉案的重点人员，利用企业与企业，企业与人之间的关联关系进行全貌画像，并进行研判分析</t>
  </si>
  <si>
    <t>1.10</t>
  </si>
  <si>
    <t>数据采集管理</t>
  </si>
  <si>
    <t>实现将从不同数据源调集到的与案件相关的信息：包括开户信息、资金交易明细、涉案财物数据、嫌疑人基本信息、涉案的辅助信息（包括通话信息、即时通讯信息、物流信息等）等信息汇集到基础数据库，为办案人员后续对数据进行分析打下基础。在导入的过程中，可以对数据进行清理，对数据字段进行智能匹配，对于不同类型的数据格式进行标准化处理等</t>
  </si>
  <si>
    <t>1.10.1</t>
  </si>
  <si>
    <t>数据文件导入</t>
  </si>
  <si>
    <t>系统具有良好的扩展性，可以自由的添加导入的文件类型，也可以按照固定的模板进行数据导入</t>
  </si>
  <si>
    <t>1.10.2</t>
  </si>
  <si>
    <t>中间件导入</t>
  </si>
  <si>
    <t>系统具有良好的扩展性，可以按照相关规则进行中间件导入</t>
  </si>
  <si>
    <t>1.10.3</t>
  </si>
  <si>
    <t>其他系统导入</t>
  </si>
  <si>
    <t>系统具有良好的扩展性，可以按照相关规则进行其他系统导入</t>
  </si>
  <si>
    <t>1.10.4</t>
  </si>
  <si>
    <t>模板内容配置</t>
  </si>
  <si>
    <t>模板内容配置负责管理数据项的标准格式，可以新建、删除模板，增加、删除、修改模板中的列</t>
  </si>
  <si>
    <t>1.10.5</t>
  </si>
  <si>
    <t>采集过程配置</t>
  </si>
  <si>
    <t>采集过程配置数据的导入过程，例如先进行业务字段整理或者常用字段整理</t>
  </si>
  <si>
    <t>1.10.6</t>
  </si>
  <si>
    <t>映射关系配置</t>
  </si>
  <si>
    <t>映射关系配置，用来管理原始数据项与数据库数据项之间的对应关系，以便完成智能匹配时调用</t>
  </si>
  <si>
    <t>1.10.7</t>
  </si>
  <si>
    <t>信息存储、编辑</t>
  </si>
  <si>
    <t>实现采集信息的存储、编辑</t>
  </si>
  <si>
    <t>1.10.8</t>
  </si>
  <si>
    <t>数据浏览</t>
  </si>
  <si>
    <t>支持对存储的结果信息进行浏览</t>
  </si>
  <si>
    <t>1.10.9</t>
  </si>
  <si>
    <t>信息删除</t>
  </si>
  <si>
    <t>支持对存储的结果信息进行删除</t>
  </si>
  <si>
    <t>1.10.10</t>
  </si>
  <si>
    <t>数据检测</t>
  </si>
  <si>
    <t>可对采集的数据进行检测，剔除无效数据、重复数据、字符统一、数据补全</t>
  </si>
  <si>
    <t>1.10.11</t>
  </si>
  <si>
    <t>检测规则</t>
  </si>
  <si>
    <t>数据质量检查规则配置：定义数据质量检查规则、检查任务调度。数据质量检查任务执行：按照数据质量检查规则及任务调度，自动或手动执行相应的数据质量检查任务，形成数据质量检查报告，发布相关数据提醒</t>
  </si>
  <si>
    <t>1.10.12</t>
  </si>
  <si>
    <t>一键处理</t>
  </si>
  <si>
    <t>对检测结果进行一键处理</t>
  </si>
  <si>
    <t>数据比对</t>
  </si>
  <si>
    <t>通过对数据资源组件化封装和组件自由拖拽拼接的方式，为用户提供最灵活的数据碰撞分析工具。</t>
  </si>
  <si>
    <t>1.11.1</t>
  </si>
  <si>
    <t>比对方案管理</t>
  </si>
  <si>
    <t>比对方案设计采用图形化配置方式，实现用户根据具体业务流程来配置比对模型方案。</t>
  </si>
  <si>
    <t>1.11.2</t>
  </si>
  <si>
    <t>比对任务管理</t>
  </si>
  <si>
    <t>比对任务管理主要对比对模型的实例化执行进行管理。包括确定任务在什么时间段内进行比对、是否进行全量比对或增量比对、是否为定期自动运行的比对。</t>
  </si>
  <si>
    <t>1.11.3</t>
  </si>
  <si>
    <t>比对提示管理</t>
  </si>
  <si>
    <t>通过图形化拖拽的功能，配置要比对的表数据以后，因为是实时动态的数据比对，针对这种海量数据的比对功能，首先要把需要比对的数据压缩到内存中，然后根据比对的规则，自动的比对根据条件选择的数据。</t>
  </si>
  <si>
    <t>1.11.4</t>
  </si>
  <si>
    <t>比对结果管理</t>
  </si>
  <si>
    <t>比对结果的管理功能，操作人员只能管理由本人发起的比对模型，比中结果不可共享。</t>
  </si>
  <si>
    <t>1.11.5</t>
  </si>
  <si>
    <t>数据对象配置</t>
  </si>
  <si>
    <t>采用要素分类方式将大数据平台的数据资源进行展示，支持用户直接对这些数据资源进行操作，包括对查询条件、比对字段、比对结果字段进行自定义配置。</t>
  </si>
  <si>
    <t>1.11.6</t>
  </si>
  <si>
    <t>比对数据过滤</t>
  </si>
  <si>
    <t>选择需要碰撞的数据对象进行过滤，形成数据集。</t>
  </si>
  <si>
    <t>1.11.7</t>
  </si>
  <si>
    <t>碰撞比对分析</t>
  </si>
  <si>
    <t>将已获得的多个结果集，选择比对条件，在内存数据库进行交并运算，以找出符合条件的比对结果。</t>
  </si>
  <si>
    <t>1.11.8</t>
  </si>
  <si>
    <t>用户数据导入</t>
  </si>
  <si>
    <t>支持用户将自定义的数据资源导入到平台，这些导入的数据可以作为数据对象参与碰撞比对。</t>
  </si>
  <si>
    <t>1.11.9</t>
  </si>
  <si>
    <t>公安部经侦数据实时比对子系统</t>
  </si>
  <si>
    <t>案件研判中往往涉及到外省数据，平台将与公安部经侦局数据平台对接，实现与公安部数据的实时比对功能，大大拓宽可用数据范围。</t>
  </si>
  <si>
    <t>导侦中心</t>
  </si>
  <si>
    <t>民警通过系统能够将掌握的线索进行管理，包括线索的基本信息和线索涉及的单位情况和人员情况。</t>
  </si>
  <si>
    <t>2.1.1</t>
  </si>
  <si>
    <t>线索登记</t>
  </si>
  <si>
    <t>民警通过系统能够将掌握的线索录入到系统中，包括线索的基本信息和线索涉及的单位情况和人员情况。</t>
  </si>
  <si>
    <t>2.1.2</t>
  </si>
  <si>
    <t>外部线索导入</t>
  </si>
  <si>
    <t>外部线索导入是将上级交办、行政监管部门移交、举报等渠道来源的相关线索，批量的导入到系统中，线索的内容包括线索登记中的线索内容。</t>
  </si>
  <si>
    <t>2.1.3</t>
  </si>
  <si>
    <t>云端行动线索对接</t>
  </si>
  <si>
    <t>在线实现公安部云端行动任务、线索自动导入功能。</t>
  </si>
  <si>
    <t>2.1.4</t>
  </si>
  <si>
    <t>线索维护</t>
  </si>
  <si>
    <t>线索维护是对线索登记及采集的线索进行统一管理，包括修改线索内容、删除线索，还能够一键将线索转化为正在经营线索进行分析研判。</t>
  </si>
  <si>
    <t>2.1.5</t>
  </si>
  <si>
    <t>线索合并</t>
  </si>
  <si>
    <t>当多个线索指向同一案件时，民警可将线索进行合并，便于管理和维护的同时也方便查找线索间的关联，加快核查进度。</t>
  </si>
  <si>
    <t>2.1.6</t>
  </si>
  <si>
    <t>线索反馈</t>
  </si>
  <si>
    <t>当民警对线索开展了一系列核查和初查工作后，形成核查报告、风险评估报告等文书。通过案件或线索聚合相关信息，快速生成案情研判基础数据集，为案件研判审核提供数据支撑。</t>
  </si>
  <si>
    <t>2.1.7</t>
  </si>
  <si>
    <t>线索流转</t>
  </si>
  <si>
    <t>线索获取途径包括部部级交办、群众举报、犯罪嫌疑人自首、民警巡查发现、其他行政执法监督部门移送以及公安部云端平台转发的。</t>
  </si>
  <si>
    <t>2.1.8</t>
  </si>
  <si>
    <t>线索任务管理</t>
  </si>
  <si>
    <t>民警通过系统能够将掌握的线索录入到系统中，包括线索的基本信息和线索涉及的单位情况和人员情况，对该线索任务进行管理。</t>
  </si>
  <si>
    <t>2.1.9</t>
  </si>
  <si>
    <t>线索归档</t>
  </si>
  <si>
    <t>民警通过系统能够将掌握的线索进行归档操作</t>
  </si>
  <si>
    <t>2.1.10</t>
  </si>
  <si>
    <t>线索统计</t>
  </si>
  <si>
    <t>线索类型统计，根据线索类别进行统计汇总，并能钻取线索的详细信息。
线索地域统计，根据线索所在地区进行统计汇总，并能钻取线索的详细信息。</t>
  </si>
  <si>
    <t>明确分析时的案件数据及关系模型</t>
  </si>
  <si>
    <t>2.2.1</t>
  </si>
  <si>
    <t>采集资源管理</t>
  </si>
  <si>
    <t>实现采集数据资源的管理，包括：警情标准化，人员流，资金流，通讯流，物流，工商税务，电子数据，其他等。</t>
  </si>
  <si>
    <t>2.2.2</t>
  </si>
  <si>
    <t>采集模板设置</t>
  </si>
  <si>
    <t>采集模板配置：用来定义可视化采集的应用场景，包括信息资源类别、名称、数据结构等，根据实际需要，系统将预置常用采集模型的定义。</t>
  </si>
  <si>
    <t>2.2.3</t>
  </si>
  <si>
    <t>采集管理</t>
  </si>
  <si>
    <t>采集的信息都将按应用场景以具体的信息资源类别进行存储，并提供全文检索方式的检索，同时可按照资源种类内在属性进行关联检索、图形化展示和编辑，采集信息除了能满足检索查询之外，还可被其他场合的线索扩展关联到，使得零散分布的线索串联起来，形成线索关系链。</t>
  </si>
  <si>
    <t>2.2.4</t>
  </si>
  <si>
    <t>数据质量检测</t>
  </si>
  <si>
    <t>对采集的数据进行检测，剔除无效数据、重复数据、字符统一、数据补全。</t>
  </si>
  <si>
    <t>协同部署打击</t>
  </si>
  <si>
    <t>案件打击处置阶段提供打击主体名单管理和打击任务协同模块，案件研判的打击主体将在本阶段予以落地。</t>
  </si>
  <si>
    <t>2.3.1</t>
  </si>
  <si>
    <t>打击处置主体管理</t>
  </si>
  <si>
    <t>打击主体确定后，一旦启动打击流程，在系统中可快速根据主体分派打击任务到单位或具体民警。</t>
  </si>
  <si>
    <t>2.3.2</t>
  </si>
  <si>
    <t>打击处置任务管理</t>
  </si>
  <si>
    <t>结合涉案主体名单形成打击处置主体列表，民警在列表中可实现增删改查等操作，同时对打击主体进行全息查看、动态监测等。</t>
  </si>
  <si>
    <t>2.3.3</t>
  </si>
  <si>
    <t>战果汇总上报</t>
  </si>
  <si>
    <t>案件打击完成后进入起诉、庭审阶段，最终汇聚为打击战果。</t>
  </si>
  <si>
    <t>研判中心</t>
  </si>
  <si>
    <t>非法集资类罪分析</t>
  </si>
  <si>
    <t>通过对来源于各大银行的银行交易记录信息、电信运营商的电话通信信息以及即时通讯的QQ聊天记录信息，从资金分析、人或物的轨迹分析以及关联账户的分析，来研究涉非法集资账户的嫌疑程度，由点到线，由线到面，通过层层分析，来确定非法集资可疑账户的网络关系</t>
  </si>
  <si>
    <t>3.1.1</t>
  </si>
  <si>
    <t>重点账户分析模型</t>
  </si>
  <si>
    <t>通过对资金交易明细数据分析,来找出重点的调单账户和对手账户</t>
  </si>
  <si>
    <t>3.1.2</t>
  </si>
  <si>
    <t>可疑资金流向分析模型</t>
  </si>
  <si>
    <t>通过对资金交易明细数据分析,来找出重点账户的资金来源和资金去向</t>
  </si>
  <si>
    <t>3.1.3</t>
  </si>
  <si>
    <t>资金来源方式分析模型</t>
  </si>
  <si>
    <t>通过对资金交易明细数据分析，来找出重点账户的资金来源方式或渠道</t>
  </si>
  <si>
    <t>3.1.4</t>
  </si>
  <si>
    <t>资金去向用途分析模型</t>
  </si>
  <si>
    <t>通过对资金交易明细数据分析，来找出重点账户流出资金的主要用途</t>
  </si>
  <si>
    <t>3.1.5</t>
  </si>
  <si>
    <t>资金吸金账户分析模型</t>
  </si>
  <si>
    <t>通过对资金交易明细数据分析，找出可疑的吸金账户</t>
  </si>
  <si>
    <t>3.1.6</t>
  </si>
  <si>
    <t>办公账户分析模型</t>
  </si>
  <si>
    <t>在银行交易明细数据中，找出办公账户</t>
  </si>
  <si>
    <t>3.1.7</t>
  </si>
  <si>
    <t>可疑资金池账户分析模型</t>
  </si>
  <si>
    <t>通过对海量资金交易明细数据分析，找出其中的资金池账户</t>
  </si>
  <si>
    <t>3.1.8</t>
  </si>
  <si>
    <t>可疑投资人账户分析模型</t>
  </si>
  <si>
    <t>通过海量的银行交易明细，找出投资人员</t>
  </si>
  <si>
    <t>3.1.9</t>
  </si>
  <si>
    <t>可疑获利账户分析模型</t>
  </si>
  <si>
    <t>在银行交易明细表中，找出大额获利的账户</t>
  </si>
  <si>
    <t>3.1.10</t>
  </si>
  <si>
    <t>可疑返利账户分析模型</t>
  </si>
  <si>
    <t>在海量交易明细中，找出给投资人返利的账户</t>
  </si>
  <si>
    <t>3.1.11</t>
  </si>
  <si>
    <t>可疑中间过渡账户分析模型</t>
  </si>
  <si>
    <t>通过对海量资金交易明细数据分析，找出其中可能存在的快进快出且交易余额为0或接近原始值的过渡账户</t>
  </si>
  <si>
    <t>3.1.12</t>
  </si>
  <si>
    <t>可疑马甲账户分析模型</t>
  </si>
  <si>
    <t>首先获取吸金账户操作的IP地址，相同的IP地址并以投资人的方式参与交易的即为马甲账户。在海量的交易明细数据中，找出有幕后控制人控制的马夹账户</t>
  </si>
  <si>
    <t>3.1.13</t>
  </si>
  <si>
    <t>可疑待调单账号分析模型</t>
  </si>
  <si>
    <t>在银行交易明细表中，在现有数据分析的基础上，找出下轮待调单的账户</t>
  </si>
  <si>
    <t>3.1.14</t>
  </si>
  <si>
    <t>经侦历史案件比对分析模型</t>
  </si>
  <si>
    <t>通过涉案人员以及交易对手的证件号码与经侦历史案件信息进行比对，找到调单人员和对手人员的重点人员</t>
  </si>
  <si>
    <t>3.1.15</t>
  </si>
  <si>
    <t>前科人员比对分析模型</t>
  </si>
  <si>
    <t>通过涉案人员以及交易对手的证件号码与前科人员库进行比对，找到调单人员及对手人员的重点前科人员</t>
  </si>
  <si>
    <t>3.1.16</t>
  </si>
  <si>
    <t>前科企业比对分析模型</t>
  </si>
  <si>
    <t>通过涉案企业以及交易对手的证件号码与前科企业库进行比对，找到调单人员及对手中的重点前科企业</t>
  </si>
  <si>
    <t>3.1.17</t>
  </si>
  <si>
    <t>黑名单比对分析模型</t>
  </si>
  <si>
    <t>通过涉案人员以及交易对手的证件号码与黑名单库进行比对，找到调单人员及对手人员的重点关注人员</t>
  </si>
  <si>
    <t>3.1.18</t>
  </si>
  <si>
    <t>非法集资综合分析模型</t>
  </si>
  <si>
    <t>通过对资金明细的分析，判断各账户的性质，刻画非法集资的整个网络画像</t>
  </si>
  <si>
    <t>网络传销资金分析</t>
  </si>
  <si>
    <t>通过对涉案人员的会员关系表进行分析，获取会员间层级关系和下线人数等信息</t>
  </si>
  <si>
    <t>3.2.1</t>
  </si>
  <si>
    <t>3.2.2</t>
  </si>
  <si>
    <t>通过对资金交易明细数据分析,找出重点关注账户的资金来源和资金去向</t>
  </si>
  <si>
    <t>3.2.3</t>
  </si>
  <si>
    <t>3.2.4</t>
  </si>
  <si>
    <t>3.2.5</t>
  </si>
  <si>
    <t>资金头目账户分析模型</t>
  </si>
  <si>
    <t>通过对资金交易明细数据分析，找出涉案人员的资金最终流向，获取传销资金头目或其控制的账户</t>
  </si>
  <si>
    <t>3.2.6</t>
  </si>
  <si>
    <t>可疑申购账户分析模型</t>
  </si>
  <si>
    <t>根据调取的银行交易流水，运行可疑申购账户分析模型，统计进账笔数较多的申购账户</t>
  </si>
  <si>
    <t>3.2.7</t>
  </si>
  <si>
    <t>可疑申购日期分析模型</t>
  </si>
  <si>
    <t>根据调取的银行交易流水，统计每天的总进账笔数，进账笔数较多的日期则为可疑申购日期</t>
  </si>
  <si>
    <t>3.2.8</t>
  </si>
  <si>
    <t>可疑申购金额分析模型</t>
  </si>
  <si>
    <t>根据调取的银行交易流水，运行可疑申购金额分析模型，统计账户进出情况 ，获取可疑申购金额</t>
  </si>
  <si>
    <t>3.2.9</t>
  </si>
  <si>
    <t>根据调取的银行交易流水，运行可疑返利账户分析模型，统计出账笔数较多的返利账户</t>
  </si>
  <si>
    <t>3.2.10</t>
  </si>
  <si>
    <t>可疑返利日期分析模型</t>
  </si>
  <si>
    <t>根据调取的银行交易流水，运行可疑返利日期分析模型，统计每天的总出账笔数，获取可疑返利日期。</t>
  </si>
  <si>
    <t>3.2.11</t>
  </si>
  <si>
    <t>可疑返利金额分析模型</t>
  </si>
  <si>
    <t>在银行交易明细表中，运行可疑返利金额分析模型，找出可疑返利金额。</t>
  </si>
  <si>
    <t>3.2.12</t>
  </si>
  <si>
    <t>通过对海量的资金交易明细数据进行分析，找出其中可能存在的申购与返利账户中间的过渡账户</t>
  </si>
  <si>
    <t>3.2.13</t>
  </si>
  <si>
    <t>可疑组织架构分析模型</t>
  </si>
  <si>
    <t>在银行交易明细表，找出可疑团伙账户，获取可疑团伙内部之间的资金交易流向特征，获取组织架构</t>
  </si>
  <si>
    <t>3.2.14</t>
  </si>
  <si>
    <t>3.2.15</t>
  </si>
  <si>
    <t>网络传销综合分析模型</t>
  </si>
  <si>
    <t>通过对资金明细、传销会员数据等进行分析，刻画出传销犯罪的整个网络</t>
  </si>
  <si>
    <t>pos机套现类罪分析</t>
  </si>
  <si>
    <t>3.3.1</t>
  </si>
  <si>
    <t>基于本省资金查控平台实现POS机套现案件模型搭建</t>
  </si>
  <si>
    <t>搭建POS机套现案件模型</t>
  </si>
  <si>
    <t>3.3.2</t>
  </si>
  <si>
    <t>JASS数据、第三方支付数据采集</t>
  </si>
  <si>
    <t>对JASS数据、第三方支付数据进行采集</t>
  </si>
  <si>
    <t>3.3.3</t>
  </si>
  <si>
    <t>POS套现-筛选套现商户</t>
  </si>
  <si>
    <t>通过POS机交易明细数据分析,来找出重点的套现商户</t>
  </si>
  <si>
    <t>3.3.4</t>
  </si>
  <si>
    <t>POS套现-筛选套现卡</t>
  </si>
  <si>
    <t>通过POS机交易明细数据分析,来找出重点的套现卡</t>
  </si>
  <si>
    <t>3.3.5</t>
  </si>
  <si>
    <t>POS套现-资金流向分析</t>
  </si>
  <si>
    <t>通过POS机交易明细数据分析,来找出重点账户的资金来源和资金去向</t>
  </si>
  <si>
    <t>3.3.6</t>
  </si>
  <si>
    <t>POS套现-发现嫌疑团伙</t>
  </si>
  <si>
    <t>通过POS机交易明细数据分析,来找出重点可疑团伙账户</t>
  </si>
  <si>
    <t>3.3.7</t>
  </si>
  <si>
    <t>伪卡盗刷-疑似被盗刷卡信息统计</t>
  </si>
  <si>
    <t>对疑似被盗刷卡信息进行统计和汇总</t>
  </si>
  <si>
    <t>3.3.8</t>
  </si>
  <si>
    <t>伪卡盗刷-疑似盗刷合谋商户统计</t>
  </si>
  <si>
    <t>对疑似盗刷合谋商户信息进行统计和汇总</t>
  </si>
  <si>
    <t>3.3.9</t>
  </si>
  <si>
    <t>银行卡交易分析</t>
  </si>
  <si>
    <t>通过对银行卡交易明细数据分析,来找出重点的调单账户和对手账户</t>
  </si>
  <si>
    <t>3.3.10</t>
  </si>
  <si>
    <t>3.3.11</t>
  </si>
  <si>
    <t>3.3.12</t>
  </si>
  <si>
    <t>3.3.13</t>
  </si>
  <si>
    <t>3.3.14</t>
  </si>
  <si>
    <t>可疑中间（过渡）账户分析模型</t>
  </si>
  <si>
    <t>3.3.15</t>
  </si>
  <si>
    <t>资金回流分析模型（环路/链路）</t>
  </si>
  <si>
    <t>通过对资金交易明细数据分析，找出涉案公司的资金回流特征，证明企业之间的虚开行为</t>
  </si>
  <si>
    <t>3.3.16</t>
  </si>
  <si>
    <t>涉境外账户资金回流账户分析模型</t>
  </si>
  <si>
    <t>3.3.17</t>
  </si>
  <si>
    <t>可疑金主分析模型</t>
  </si>
  <si>
    <t>在银行交易明细表中，找出给资金回流中的起点公司提供资金的个人或公司账户</t>
  </si>
  <si>
    <t>地下钱庄资金分析</t>
  </si>
  <si>
    <t>通过钱庄的核心账户为起点对涉案资金进行上下穿透，向上拓展5层资金来源，向下拓展5层资金去向获取相关的客户账户，并根据客户账户的交易特征发现包括涉税、非法集资、涉毒、涉恐、骗取出口奖励、涉腐以及其他钱庄关联犯罪等的地下钱庄上游犯罪线索</t>
  </si>
  <si>
    <t>3.4.1</t>
  </si>
  <si>
    <t>可疑涉税类线索分析模型</t>
  </si>
  <si>
    <t>通过钱庄的核心账户为起点的资金进行上下穿透，发现资金是否形成闭环等涉税类特征，并且与高危名称、高危地区、黑名单库、前科企业、前科人员以及资金交易明细中是否有外汇收入比对分析，获取可疑涉税类线索</t>
  </si>
  <si>
    <t>3.4.2</t>
  </si>
  <si>
    <t>可疑涉恐融资类线索分析模型</t>
  </si>
  <si>
    <t>通过钱庄的核心账户为起点的资金链路中的人所有主体名称与高危地区、黑名单库、前科企业、前科人员比对分析，获取可疑涉恐类线索</t>
  </si>
  <si>
    <t>3.4.3</t>
  </si>
  <si>
    <t>可疑非法集资类线索分析模型</t>
  </si>
  <si>
    <t>通过钱庄的核心账户为起点的资金链路中的人所有主体名称与黑名单库、前科企业、前科人员以及资金交易明细中是否有投资类进账比对分析，获取可疑非法集资类线索</t>
  </si>
  <si>
    <t>3.4.4</t>
  </si>
  <si>
    <t>可疑涉毒活动类线索分析模型</t>
  </si>
  <si>
    <t>通过钱庄的核心账户为起点的资金链路中的人所有主体名称与高危地区、黑名单库、前科企业、前科人员比对分析，获取可疑涉毒活动类线索</t>
  </si>
  <si>
    <t>3.4.5</t>
  </si>
  <si>
    <t>可疑骗取出口奖励类线索分析模型</t>
  </si>
  <si>
    <t>通过钱庄的核心账户为起点的资金链路中的人所有主体名称与高危名称、黑名单库、前科企业、前科人员以及资金交易明细中是否有退税补贴收入比对分析，获取可疑涉税类线索</t>
  </si>
  <si>
    <t>3.4.6</t>
  </si>
  <si>
    <t>可疑涉腐活动类线索分析模型</t>
  </si>
  <si>
    <t>通过钱庄的核心账户为起点的资金链路中的人所有主体名称与黑名单库、前科企业、前科人员以及资金交易明细中分散转入、集中转入钱庄客户账户比对分析，获取可疑涉腐活动类线索</t>
  </si>
  <si>
    <t>3.4.7</t>
  </si>
  <si>
    <t>可疑关联地下钱庄类线索分析模型</t>
  </si>
  <si>
    <t>通过钱庄的核心账户为起点的资金链路中的人所有主体名称与前6种上游犯罪线索的账户中存在资金往来的账户，获取可疑其他地下钱庄类线索</t>
  </si>
  <si>
    <t>3.4.8</t>
  </si>
  <si>
    <t>3.4.9</t>
  </si>
  <si>
    <t>资金流向分析模型</t>
  </si>
  <si>
    <t>3.4.10</t>
  </si>
  <si>
    <t>3.4.11</t>
  </si>
  <si>
    <t>3.4.12</t>
  </si>
  <si>
    <t>可疑过渡账户分析模型</t>
  </si>
  <si>
    <t>通过对海量资金交易明细数据分析，找出其中可能存在的快进快出账户</t>
  </si>
  <si>
    <t>3.4.13</t>
  </si>
  <si>
    <t>可疑经营性账户分析模型</t>
  </si>
  <si>
    <t>在银行交易明细表中，找出可疑的钱庄经营性账户</t>
  </si>
  <si>
    <t>3.4.14</t>
  </si>
  <si>
    <t>可疑钱庄核心账户分析模型</t>
  </si>
  <si>
    <t>在银行交易明细表中，找出可疑的钱庄核心账户</t>
  </si>
  <si>
    <t>3.4.15</t>
  </si>
  <si>
    <t>可疑客户账户分析模型</t>
  </si>
  <si>
    <t>通过对资金交易明细数据分析，找出客户账户</t>
  </si>
  <si>
    <t>3.4.16</t>
  </si>
  <si>
    <t>可疑境外账户分析</t>
  </si>
  <si>
    <t>通过对账户信息表中进行分析，找出可疑境外账户</t>
  </si>
  <si>
    <t>3.4.17</t>
  </si>
  <si>
    <t>可疑团伙账户分析模型</t>
  </si>
  <si>
    <t>在银行交易明细表，找出可疑团伙账户</t>
  </si>
  <si>
    <t>3.4.18</t>
  </si>
  <si>
    <t>3.4.19</t>
  </si>
  <si>
    <t>地下钱庄网络综合分析模型</t>
  </si>
  <si>
    <t>通过对资金明细数据进行分析，刻画出地下钱庄犯罪的整个网络</t>
  </si>
  <si>
    <t>通用资金分析</t>
  </si>
  <si>
    <t>通过建立资金通用分析子系统，向办案民警提供专业的智能研判分析功能，主要包括通用分析、特征分析、模型分析、一键分析报告</t>
  </si>
  <si>
    <t>3.5.1</t>
  </si>
  <si>
    <t>资金统计分析</t>
  </si>
  <si>
    <t>资金统计分析主要用于对资金数据进行统计分析，发现资金规律和资金流向</t>
  </si>
  <si>
    <t>3.5.2</t>
  </si>
  <si>
    <t>密切联系人分析</t>
  </si>
  <si>
    <t>密切联系人分析用于分析与调单账户、可疑账户有密切联系的对手账户，主要目的在于找到新的案件可疑人员</t>
  </si>
  <si>
    <t>3.5.3</t>
  </si>
  <si>
    <t>账户资金交易频率分析</t>
  </si>
  <si>
    <t>实现对资金数据按照交易账号、交易户名、对手账号、对手户名等进行不同时间区间内单向或交叉式的资金进出次数的频率进行统计分析</t>
  </si>
  <si>
    <t>3.5.4</t>
  </si>
  <si>
    <t>交易总量分析</t>
  </si>
  <si>
    <t>实现对资金数据按照交易账号、交易户名、对手账号、对手户名等对交易金额的进出次数及交易金额总量进行统计分析</t>
  </si>
  <si>
    <t>3.5.5</t>
  </si>
  <si>
    <t>账户出入度分析</t>
  </si>
  <si>
    <t>实现对资金数据按照交易网点、交易金额、交易方式进行统计分析，进一步可以按照主要投资人分析损失、主要资金去向分析、交易余额计算分析</t>
  </si>
  <si>
    <t>3.5.6</t>
  </si>
  <si>
    <t>余额周期分布等统计特征分析</t>
  </si>
  <si>
    <t>实现对账户开户行及交易网点地址的分布区域分析</t>
  </si>
  <si>
    <t>3.5.7</t>
  </si>
  <si>
    <t>账户的资金来源和去向分析及展现</t>
  </si>
  <si>
    <t>账户的资金来源根据账户的进账情况，对交易额进行统计，可以进行时间、排名、统计额度区间等参数进行交互；账户的资金去向根据账户的出账情况，对交易额进行统计，可以进行时间、排名、统计额度区间等参数进行交互</t>
  </si>
  <si>
    <t>3.5.8</t>
  </si>
  <si>
    <t>调集重要账户资金数据按照批次分析和展示</t>
  </si>
  <si>
    <t>通过对调集的不同批次的账户交易情况进行单独分析，分析每批次的资金趋势和流向</t>
  </si>
  <si>
    <t>3.5.9</t>
  </si>
  <si>
    <t>重点人员关系分析和展示</t>
  </si>
  <si>
    <t>通过资金交易的额度、流向，对重点的账户持有人的关系进行综合分析，得到重点人员的关联关系，通过图形对其进行展示，且可以交互</t>
  </si>
  <si>
    <t>3.5.10</t>
  </si>
  <si>
    <t>资金交易规律分析</t>
  </si>
  <si>
    <t>通过分析资金交易在单位时间内的频度，初步计算资金的运作规律；交易资金按时间段、按季度汇总分析；账号资金按时间段汇总分析、按月、按季度等不同维度进行分析</t>
  </si>
  <si>
    <t>3.5.11</t>
  </si>
  <si>
    <t>资金交易方式分析</t>
  </si>
  <si>
    <t>通过分析资金交易过程中交易方式，比如网银转账、发放工资、买某某材料等；分析其主要资金用途，以及最终资金去向。进而扩展出更多线索</t>
  </si>
  <si>
    <t>3.5.12</t>
  </si>
  <si>
    <t>交易户名关联对手账号数统计</t>
  </si>
  <si>
    <t>通过分析账户之间的交易，统计交易户名关联的对手人数、对手账号数;进而反应出交易方和对手方的关系亲疏程度；结合其他线索，可以绘出人物关系图谱</t>
  </si>
  <si>
    <t>3.5.13</t>
  </si>
  <si>
    <t>综合待调单账户分析</t>
  </si>
  <si>
    <t>通过资金分析，获取下一批待调单名单；从主要人员未调单对手、大额交易对手未调单、主要关联对手未调单、即进即出对手未调单账户等多个维度进行分析，获取下一批调单名单</t>
  </si>
  <si>
    <t>3.5.14</t>
  </si>
  <si>
    <t>生成一键分析报告</t>
  </si>
  <si>
    <t>统计当前案件的基本情况、可疑交易对手分析、调集人员的主要交易对手分析、即进即出交易分析、交易方式统计、涉案人员查控平台历史数据对比、涉案人员黑名单库比对、涉案人员案件比对、涉案人员在逃人员库比对，用一个文档展示案件所有相关的汇总分析信息</t>
  </si>
  <si>
    <t>协同中心</t>
  </si>
  <si>
    <t>警税协作平台</t>
  </si>
  <si>
    <t>根据线索中涉及单位的进项税和销项税的异常行为判断可疑开票及受票公司，根据税务登记信息分析涉案单位是否为空壳公司。利用重点上游公司分析模型、重点下游公司分析模型、可疑空壳公司识别模型、可疑变票公司识别模型、可疑洗票公司识别模型、可疑用票公司识别模型、高危地区公司分布模型、可疑虚开团伙识别模型、可疑囤票公司识别模型、可疑暴力虚开公司识别模型、虚开公司网络图模型等模型进行分析</t>
  </si>
  <si>
    <t>4.1.1</t>
  </si>
  <si>
    <t>重点上游企业分析模型</t>
  </si>
  <si>
    <t>通过对税务明细数据分析，来找到线索公司的重点上游企业（开票公司）</t>
  </si>
  <si>
    <t>4.1.2</t>
  </si>
  <si>
    <t>重点下游企业分析模型</t>
  </si>
  <si>
    <t>通过对税务明细数据分析，来找到线索公司的重点下游企业（受票公司）</t>
  </si>
  <si>
    <t>4.1.3</t>
  </si>
  <si>
    <t>可疑空壳企业识别模型</t>
  </si>
  <si>
    <t>通过对税务登记信息表、工商信息表，税务明细、资金交易明细数据，找出可疑空壳公司</t>
  </si>
  <si>
    <t>4.1.4</t>
  </si>
  <si>
    <t>可疑变票企业识别模型</t>
  </si>
  <si>
    <t>通过对税务明细数据分析，得到可疑的变票公司</t>
  </si>
  <si>
    <t>4.1.5</t>
  </si>
  <si>
    <t>可疑洗票企业识别模型</t>
  </si>
  <si>
    <t>通过对税务明细数据分析，得到可疑的洗票公司</t>
  </si>
  <si>
    <t>4.1.6</t>
  </si>
  <si>
    <t>可疑用票企业识别模型</t>
  </si>
  <si>
    <t>通过对税务明细数据、资金明细数据分析，找到可能存在的利用发票骗取出口退税、抵扣销项税的嫌疑用票公司</t>
  </si>
  <si>
    <t>4.1.7</t>
  </si>
  <si>
    <t>高危地区企业分布模型</t>
  </si>
  <si>
    <t>通过对税务明细数据分析，找出明细中涉及的公司主要集中在哪些地区，涉及多少家高危地区的公司</t>
  </si>
  <si>
    <t>4.1.8</t>
  </si>
  <si>
    <t>可疑虚开团伙识别模型</t>
  </si>
  <si>
    <t>通过对税务登记信息分析，找出可能存在的虚开团伙</t>
  </si>
  <si>
    <t>4.1.9</t>
  </si>
  <si>
    <t>可疑囤票企业识别模型</t>
  </si>
  <si>
    <t>通过对税务明细数据分析 ，找出存在囤票的可疑公司</t>
  </si>
  <si>
    <t>4.1.10</t>
  </si>
  <si>
    <t>可疑暴力虚开企业识别模型</t>
  </si>
  <si>
    <t>通过对税务明细数据分析，找出存在暴力虚开的可疑公司</t>
  </si>
  <si>
    <t>4.1.11</t>
  </si>
  <si>
    <t>4.1.12</t>
  </si>
  <si>
    <t>4.1.13</t>
  </si>
  <si>
    <t>4.1.14</t>
  </si>
  <si>
    <t>4.1.15</t>
  </si>
  <si>
    <t>4.1.16</t>
  </si>
  <si>
    <t>4.1.17</t>
  </si>
  <si>
    <t>4.1.18</t>
  </si>
  <si>
    <t>4.1.19</t>
  </si>
  <si>
    <t>警保反欺诈协作平台</t>
  </si>
  <si>
    <t>接收、导入、汇集，各保险公司嫌疑历史数据、及未处理的疑似欺诈案件数据（或可包括部分承保数据）进行数据汇总，清洗研判</t>
  </si>
  <si>
    <t>4.2.1</t>
  </si>
  <si>
    <t>案件数据采集</t>
  </si>
  <si>
    <t>对相关案件数据进行采集操作</t>
  </si>
  <si>
    <t>4.2.2</t>
  </si>
  <si>
    <t>案件数据管理</t>
  </si>
  <si>
    <t>对相关案件数据已采集、录入的数据进行管理操作</t>
  </si>
  <si>
    <t>4.2.3</t>
  </si>
  <si>
    <t>案件数据分析</t>
  </si>
  <si>
    <t>对相关案件数据进行研判分析操作</t>
  </si>
  <si>
    <t>4.2.4</t>
  </si>
  <si>
    <t>重点线索管理</t>
  </si>
  <si>
    <t>对相关案件涉及的重点线索进行管理</t>
  </si>
  <si>
    <t>4.2.5</t>
  </si>
  <si>
    <t>重点线索推送</t>
  </si>
  <si>
    <t>对相关案件涉及的重点线索进行推送操作</t>
  </si>
  <si>
    <t>4.2.6</t>
  </si>
  <si>
    <t>行业数据查询申请</t>
  </si>
  <si>
    <t>对相关案件涉及的重点线索及重点数据进行查询申请操作</t>
  </si>
  <si>
    <t>4.2.7</t>
  </si>
  <si>
    <t>行业数据查询反馈</t>
  </si>
  <si>
    <t>对相关案件涉及的重点线索及重点数据查询返回相关信息操作</t>
  </si>
  <si>
    <t>4.2.8</t>
  </si>
  <si>
    <t>统计结果汇总</t>
  </si>
  <si>
    <t>对相关案件涉及的重点线索及重点数据查询返回相关信息汇总</t>
  </si>
  <si>
    <t>4.2.9</t>
  </si>
  <si>
    <t>统计结果分析</t>
  </si>
  <si>
    <t>对相关案件涉及的重点线索及重点数据查询返回相关信息进行分析操作</t>
  </si>
  <si>
    <t>应用中心</t>
  </si>
  <si>
    <t>数据可视化管理</t>
  </si>
  <si>
    <t>数据可视化子系统通过产品实现数据关联、分析挖掘算法等技术分析出数据间各种隐含的关联关系，挖掘出数据内在的价值，采用可视化的展现方式，提供简易的交互式操作</t>
  </si>
  <si>
    <t>5.1.1</t>
  </si>
  <si>
    <t>圆形布局</t>
  </si>
  <si>
    <t>数据可视化子系统通过产品实现数据关联，通过圆形布局展示</t>
  </si>
  <si>
    <t>5.1.2</t>
  </si>
  <si>
    <t>网络布局</t>
  </si>
  <si>
    <t>数据可视化子系统通过产品实现数据关联，通过网络布局展示</t>
  </si>
  <si>
    <t>5.1.3</t>
  </si>
  <si>
    <t>分层布局</t>
  </si>
  <si>
    <t>数据可视化子系统通过产品实现数据关联，通过分层布局展示</t>
  </si>
  <si>
    <t>5.1.4</t>
  </si>
  <si>
    <t>分组布局</t>
  </si>
  <si>
    <t>数据可视化子系统通过产品实现数据关联，通过分组布局展示</t>
  </si>
  <si>
    <t>5.1.5</t>
  </si>
  <si>
    <t>弹性布局</t>
  </si>
  <si>
    <t>数据可视化子系统通过产品实现数据关联，通过弹性布局展示</t>
  </si>
  <si>
    <t>5.1.6</t>
  </si>
  <si>
    <t>资金流向布局</t>
  </si>
  <si>
    <t>数据可视化子系统通过产品实现数据关联，通过资金流向布局展示</t>
  </si>
  <si>
    <t>5.1.7</t>
  </si>
  <si>
    <t>图表分析</t>
  </si>
  <si>
    <t>图表分析：提供多项展现功能，可适应各类型用户所需。如用户需要通过表格的方式进行展现，可在图形化分析将实体整理成表格进行展现。同时，用户也可将表格下载，便于查看使用</t>
  </si>
  <si>
    <t>5.1.8</t>
  </si>
  <si>
    <t>文件功能</t>
  </si>
  <si>
    <t>文件功能: 提供保存全部、保存选中目标、历史图形、上传图形文件、保存为图片、新页面打开选中目标功能按钮</t>
  </si>
  <si>
    <t>5.1.9</t>
  </si>
  <si>
    <t>添加实体</t>
  </si>
  <si>
    <t>数据可视化子系统可以添加实体操作</t>
  </si>
  <si>
    <t>5.1.10</t>
  </si>
  <si>
    <t>添加关系</t>
  </si>
  <si>
    <t>数据可视化子系统可以添加关系操作</t>
  </si>
  <si>
    <t>5.1.11</t>
  </si>
  <si>
    <t>多实体合并</t>
  </si>
  <si>
    <t>数据可视化子系统可以多实体合并操作</t>
  </si>
  <si>
    <t>5.1.12</t>
  </si>
  <si>
    <t>合并同类实体</t>
  </si>
  <si>
    <t>数据可视化子系统可以合并同类实体操作</t>
  </si>
  <si>
    <t>5.1.13</t>
  </si>
  <si>
    <t>查看实体</t>
  </si>
  <si>
    <t>数据可视化子系统可以查看实体操作</t>
  </si>
  <si>
    <t>5.1.14</t>
  </si>
  <si>
    <t>拆分实体</t>
  </si>
  <si>
    <t>数据可视化子系统可以拆分实体操作</t>
  </si>
  <si>
    <t>5.1.15</t>
  </si>
  <si>
    <t>锁定</t>
  </si>
  <si>
    <t>数据可视化子系统可以锁定操作</t>
  </si>
  <si>
    <t>5.1.16</t>
  </si>
  <si>
    <t>放大选中区域</t>
  </si>
  <si>
    <t>数据可视化子系统可以放大选中区域操作</t>
  </si>
  <si>
    <t>5.1.17</t>
  </si>
  <si>
    <t>删除白名单</t>
  </si>
  <si>
    <t>数据可视化子系统可以删除白名单操作</t>
  </si>
  <si>
    <t>5.1.18</t>
  </si>
  <si>
    <t>查看数据</t>
  </si>
  <si>
    <t>数据可视化子系统可以查看数据操作</t>
  </si>
  <si>
    <t>5.1.19</t>
  </si>
  <si>
    <t>设置颜色</t>
  </si>
  <si>
    <t>数据可视化子系统可以设置颜色操作</t>
  </si>
  <si>
    <t>5.1.20</t>
  </si>
  <si>
    <t>取消颜色</t>
  </si>
  <si>
    <t>数据可视化子系统可以取消颜色操作</t>
  </si>
  <si>
    <t>平台安全管理</t>
  </si>
  <si>
    <t>为确保系统面向全警使用，通过建立全省用户权限统一管理子系统，提供对应用权限的授权审批的业务</t>
  </si>
  <si>
    <t>5.2.1</t>
  </si>
  <si>
    <t>将公安部门的机构组织转换为以角色为基础的组织结构管理模式</t>
  </si>
  <si>
    <t>5.2.2</t>
  </si>
  <si>
    <t>平台提供所有用户的统一管理，为用户提供了增删改查</t>
  </si>
  <si>
    <t>5.2.3</t>
  </si>
  <si>
    <t>配置角色并指定该角色在各个所属应用的资源权限，每个用户可以有很多角色，授权角色后并指定对应资源方可访问对应资源</t>
  </si>
  <si>
    <t>5.2.4</t>
  </si>
  <si>
    <t>实现对系统账号的密码及权限重置等操作</t>
  </si>
  <si>
    <t>5.2.5</t>
  </si>
  <si>
    <t>功能模块权限管理</t>
  </si>
  <si>
    <t>实现对用户访问各功能模块的权限管理</t>
  </si>
  <si>
    <t>5.2.6</t>
  </si>
  <si>
    <t>权限管理（组织权限、功能权限、数据权限）</t>
  </si>
  <si>
    <t>实现对不同组织架构下的用户访问不同数据类型的权限管理</t>
  </si>
  <si>
    <t>5.2.7</t>
  </si>
  <si>
    <t>系统状态监控</t>
  </si>
  <si>
    <t>系统提供对运行状态相关信息进行监控</t>
  </si>
  <si>
    <t>5.2.8</t>
  </si>
  <si>
    <t>故障管理</t>
  </si>
  <si>
    <t>在处理故障的同时，对平台运行过程中发生的各类故障，详细记录故障现象、故障原因、处理方法及发生时间等相关信息</t>
  </si>
  <si>
    <t>5.2.9</t>
  </si>
  <si>
    <t>日志统计分析</t>
  </si>
  <si>
    <t>日志统计分析主要是通过分析各个层面的资源应用系统日志，可实现统计某时段、某地区、某系统等多维度的日志展现情况</t>
  </si>
  <si>
    <t>5.2.10</t>
  </si>
  <si>
    <t>日志采集查询</t>
  </si>
  <si>
    <t>现对平台上的应用系统以及数据库访问日志的采集进行查询</t>
  </si>
  <si>
    <t>5.2.11</t>
  </si>
  <si>
    <t>异常操作预警</t>
  </si>
  <si>
    <t>系统提供对异常操作的状况下进行相应的预警</t>
  </si>
  <si>
    <t>5.2.12</t>
  </si>
  <si>
    <t>统计分析</t>
  </si>
  <si>
    <t>系统提供对查询信息的多维统计分析功能，统计内容摘要包括对查询请求、查询主体、反馈的结果；统计的维度包括反馈结果按照时间（年、季、月）、机构（各部门）、申请状态、承办单位、查询内容、业务条线等，并提供对统计数据的 “下钻”等实用功能</t>
  </si>
  <si>
    <t>智能模型</t>
  </si>
  <si>
    <t>唯正</t>
  </si>
  <si>
    <t>数据模型维护管理与模型设计器开发</t>
  </si>
  <si>
    <t>实现业务拟态的效果\达到积木式组合的作用\提供预警监测技术手段\构造模型知识库</t>
  </si>
  <si>
    <t>6.1.1</t>
  </si>
  <si>
    <t>数据模型维护管理</t>
  </si>
  <si>
    <t>在个人资料库中，实现新建空白数据模型、删除数据模型、重命名数据模型、移动数据模型、查看数据模型属性等基础操作。</t>
  </si>
  <si>
    <t>6.1.2</t>
  </si>
  <si>
    <t>数据建模工具</t>
  </si>
  <si>
    <t>实现包括流设计区域、节点选项卡、流选项卡、输出选项卡、状态条等组件的整体应用界面。用户通过在流设计器中以拖拽和填写参数的方式，将研判分析的完整过程灵活地配置出来，将配置的结果以流的形式保存至个人资料库。</t>
  </si>
  <si>
    <t>6.1.3</t>
  </si>
  <si>
    <t>数据模型设计面板</t>
  </si>
  <si>
    <t>流设计面板是建模人员工作的起点，建模人员将研判分析涉及的步骤环节以拖拽的形式添加到流设计面板中，并将步骤节点通过连线的方式进行连接，最后配置好相关的执行参数，以形成整体意义上的数据分析流程</t>
  </si>
  <si>
    <t>6.1.4</t>
  </si>
  <si>
    <t>收藏夹选项卡</t>
  </si>
  <si>
    <t>将常用的节点类型收藏到此位置，以便后续方便快捷地使用这些节点</t>
  </si>
  <si>
    <t>6.1.5</t>
  </si>
  <si>
    <t>操作选项卡</t>
  </si>
  <si>
    <t>包括合并操作、关联模型操作、比对碰撞操作、抽取关键词操作、根据条件查找操作、根据条件删除操作、大图扩展操作、子图过滤操作、大图内根据条件删除操作等</t>
  </si>
  <si>
    <t>6.1.6</t>
  </si>
  <si>
    <t>数据模型选项卡</t>
  </si>
  <si>
    <t>在数据模型选项卡，用户可以执行保存流、将流另存为、关闭流、查看流属性、新建流、打开流等于流有关的操作。同时在流建模工具内，实现流之间的切换编辑</t>
  </si>
  <si>
    <t>6.1.7</t>
  </si>
  <si>
    <t>输出选项卡</t>
  </si>
  <si>
    <t xml:space="preserve">在输出选项卡，用户可以浏览输出的内容、重命名并为输出填写注解内容、保存输出、另存为输出、删除输出、全部删除输出等操作。 </t>
  </si>
  <si>
    <t>6.1.8</t>
  </si>
  <si>
    <t>数据模型属性</t>
  </si>
  <si>
    <t>支持用户为数据模型定义条件参数，以便在执行流时输入参数取值，动态执行数据模型。参数要求支持支持数据字典及各种日期时间控件。条件参数可绑定给战法参数及积分参数。</t>
  </si>
  <si>
    <t>6.1.9</t>
  </si>
  <si>
    <t>合法性校验</t>
  </si>
  <si>
    <t>在执行流之前，用户可以校验流的定义是否合法，只有合法的流，才可被执行</t>
  </si>
  <si>
    <t>6.1.10</t>
  </si>
  <si>
    <t>执行监控</t>
  </si>
  <si>
    <t>执行数据模型时，数据模型设计人员可实时地浏览数据模型每个步骤的执行日志，通过对数据模型执行过程的跟踪与观察，以方便了解数据模型各个节点的执行数据记录量及消耗时间。</t>
  </si>
  <si>
    <t>6.1.11</t>
  </si>
  <si>
    <t>时间调度</t>
  </si>
  <si>
    <t>除了手工执行数据模型之外，系统允许用户采用时间周期性调度的方式定期执行数据模型。</t>
  </si>
  <si>
    <t>6.1.12</t>
  </si>
  <si>
    <t>结果二次分析</t>
  </si>
  <si>
    <t>数据模型的执行结果以各类输出的形式呈现给用户，用户打开输出之后，针对输出的内容，可开展明细查询、列表批查、可视化分析、大图分析、抽取关键字等操作</t>
  </si>
  <si>
    <t>6.1.13</t>
  </si>
  <si>
    <t>发布至数据模型市场</t>
  </si>
  <si>
    <t>在个人资料库中，数据模型的设计人员可以将流发布为公共对象，给系统中其他的用户直接使用</t>
  </si>
  <si>
    <t>6.1.14</t>
  </si>
  <si>
    <t>预览图片</t>
  </si>
  <si>
    <t>支持模型设计人员将设计完毕的数据模型内容导出为图片，以嵌入到汇报材料中</t>
  </si>
  <si>
    <t>6.1.15</t>
  </si>
  <si>
    <t>插入其他要素</t>
  </si>
  <si>
    <t>除了插入数据模型可配置节点类型之外，数据模型建模工具还支持插入文本、插入标题、插入线条、插入方框、插入椭圆形。</t>
  </si>
  <si>
    <t>6.1.16</t>
  </si>
  <si>
    <t>视图控制</t>
  </si>
  <si>
    <t>允许用户显示隐藏右侧的管理器面板以及底部的节点面板。</t>
  </si>
  <si>
    <t>6.1.17</t>
  </si>
  <si>
    <t>执行数据模型全部内容</t>
  </si>
  <si>
    <t>支持一键执行数据模型已经配置好的全部节点内容。系统将解读用户配置的数据模型定义信息，构造数据模型执行链路图，按节点之间先后依赖的次序执行数据模型。</t>
  </si>
  <si>
    <t>6.1.18</t>
  </si>
  <si>
    <t>从选定节点开始执行</t>
  </si>
  <si>
    <t>从当前选定的节点开始执行数据模型，忽略选定节点之前的其他的节点</t>
  </si>
  <si>
    <t>6.1.19</t>
  </si>
  <si>
    <t>执行至选定的节点处</t>
  </si>
  <si>
    <t>在当前的数据模型中，从开始节点出发，执行至选定的节点处。</t>
  </si>
  <si>
    <t>6.1.20</t>
  </si>
  <si>
    <t>绘图区域放大缩小</t>
  </si>
  <si>
    <t>绘图区域支持放大缩小操作。绘图区域支持网格显示隐藏。</t>
  </si>
  <si>
    <t>智能数据模型零件仓库清单</t>
  </si>
  <si>
    <t>提供了战法查询、集合、大图、数据表格、积分研判、统计、高级算法、输出、保存、通知等70个算法算子。</t>
  </si>
  <si>
    <t>6.2.1</t>
  </si>
  <si>
    <t>Excel至数据表格</t>
  </si>
  <si>
    <t>上传本地Excel电子表格，并转化为数据表格形式</t>
  </si>
  <si>
    <t>6.2.2</t>
  </si>
  <si>
    <t>数据表格至战法</t>
  </si>
  <si>
    <t>将数据表格形式的数据转化为战法实例</t>
  </si>
  <si>
    <t>6.2.3</t>
  </si>
  <si>
    <t>战法查询</t>
  </si>
  <si>
    <t>查询系统战法应用库的已有战法</t>
  </si>
  <si>
    <t>6.2.4</t>
  </si>
  <si>
    <t>战法跳转</t>
  </si>
  <si>
    <t>实现从一个战法查询跳转到另一个战法</t>
  </si>
  <si>
    <t>6.2.5</t>
  </si>
  <si>
    <t>战法过滤</t>
  </si>
  <si>
    <t>对战法查询结果进行条件过滤操作</t>
  </si>
  <si>
    <t>6.2.6</t>
  </si>
  <si>
    <t>战法去重</t>
  </si>
  <si>
    <t>对战法查询结果进行去重</t>
  </si>
  <si>
    <t>6.2.7</t>
  </si>
  <si>
    <t>战法关联</t>
  </si>
  <si>
    <t>对两个或多个战法查询结果进行关联</t>
  </si>
  <si>
    <t>6.2.8</t>
  </si>
  <si>
    <t>战法排序</t>
  </si>
  <si>
    <t>对战法执行结果进行排序操作</t>
  </si>
  <si>
    <t>6.2.9</t>
  </si>
  <si>
    <t>战法取样</t>
  </si>
  <si>
    <t>对战法结果进行取样操作</t>
  </si>
  <si>
    <t>6.2.10</t>
  </si>
  <si>
    <t>战法统计取样</t>
  </si>
  <si>
    <t>对战法结果进行先统计再取样的操作</t>
  </si>
  <si>
    <t>6.2.11</t>
  </si>
  <si>
    <t>战法SQL</t>
  </si>
  <si>
    <t>对战法结果提供类SQL查询功能</t>
  </si>
  <si>
    <t>6.2.12</t>
  </si>
  <si>
    <t>关键字至大图</t>
  </si>
  <si>
    <t>抽取关键字并转化为大图类型，解决关系网络串并问题。</t>
  </si>
  <si>
    <t>6.2.13</t>
  </si>
  <si>
    <t>关键字频次</t>
  </si>
  <si>
    <t>抽取战法结果中的关键字并统计频率</t>
  </si>
  <si>
    <t>6.2.14</t>
  </si>
  <si>
    <t>字段选择</t>
  </si>
  <si>
    <t>对结果中的数据进行抽取分离</t>
  </si>
  <si>
    <t>6.2.15</t>
  </si>
  <si>
    <t>战法实例合并</t>
  </si>
  <si>
    <t>将两个或多个战法实例合并为一个</t>
  </si>
  <si>
    <t>6.2.16</t>
  </si>
  <si>
    <t>关联模型</t>
  </si>
  <si>
    <t>为数据结果配置关联模型</t>
  </si>
  <si>
    <t>6.2.17</t>
  </si>
  <si>
    <t>战法至集合</t>
  </si>
  <si>
    <t>将战法查询结果转化为集合形式</t>
  </si>
  <si>
    <t>6.2.18</t>
  </si>
  <si>
    <t>战法至大图</t>
  </si>
  <si>
    <t>将战法查询结果转化为大图形式</t>
  </si>
  <si>
    <t>6.2.19</t>
  </si>
  <si>
    <t>战法至专题库</t>
  </si>
  <si>
    <t>将战法查询结果推送至专题库</t>
  </si>
  <si>
    <t>6.2.20</t>
  </si>
  <si>
    <t>插入公式</t>
  </si>
  <si>
    <t>对已有结果数据进行公式操作</t>
  </si>
  <si>
    <t>6.2.21</t>
  </si>
  <si>
    <t>层级分析</t>
  </si>
  <si>
    <t>对查询结果实现层级分析功能</t>
  </si>
  <si>
    <t>6.2.22</t>
  </si>
  <si>
    <t>打开集合</t>
  </si>
  <si>
    <t>打开集合数据</t>
  </si>
  <si>
    <t>6.2.23</t>
  </si>
  <si>
    <t>集合运算</t>
  </si>
  <si>
    <t>对集合进行运算操作，包括交集及差集。</t>
  </si>
  <si>
    <t>6.2.24</t>
  </si>
  <si>
    <t>集合求差集</t>
  </si>
  <si>
    <t>对集合进行相减运算操作</t>
  </si>
  <si>
    <t>6.2.25</t>
  </si>
  <si>
    <t>集合至战法</t>
  </si>
  <si>
    <t>集合关联跳转战法</t>
  </si>
  <si>
    <t>6.2.26</t>
  </si>
  <si>
    <t>集合至战法实例</t>
  </si>
  <si>
    <t>查找集合实体在战法实例中的记录</t>
  </si>
  <si>
    <t>6.2.27</t>
  </si>
  <si>
    <t>集合至大图</t>
  </si>
  <si>
    <t>集合数据转化为大图形式</t>
  </si>
  <si>
    <t>6.2.28</t>
  </si>
  <si>
    <t>集合至专题库</t>
  </si>
  <si>
    <t>集合数据推送至专题库</t>
  </si>
  <si>
    <t>6.2.29</t>
  </si>
  <si>
    <t>打开大图</t>
  </si>
  <si>
    <t>打开已有大图，进行网络关系分析。</t>
  </si>
  <si>
    <t>6.2.30</t>
  </si>
  <si>
    <t>合并大图</t>
  </si>
  <si>
    <t>将大图合并，主要用于合并大图的中的实体和链接关系。</t>
  </si>
  <si>
    <t>6.2.31</t>
  </si>
  <si>
    <t>删除链接实体</t>
  </si>
  <si>
    <t>实现实体删除的功能</t>
  </si>
  <si>
    <t>6.2.32</t>
  </si>
  <si>
    <t>子图提取</t>
  </si>
  <si>
    <t>抽取并分离子图</t>
  </si>
  <si>
    <t>6.2.33</t>
  </si>
  <si>
    <t>子图过滤</t>
  </si>
  <si>
    <t>过滤不符合条件的子图</t>
  </si>
  <si>
    <t>6.2.34</t>
  </si>
  <si>
    <t>大图查找</t>
  </si>
  <si>
    <t>在大图中查找实体或链接</t>
  </si>
  <si>
    <t>6.2.35</t>
  </si>
  <si>
    <t>共同对象</t>
  </si>
  <si>
    <t>在大图中查找出共同对象</t>
  </si>
  <si>
    <t>6.2.36</t>
  </si>
  <si>
    <t>内部关系</t>
  </si>
  <si>
    <t>在大图中查找多个重点对象间的内部关系</t>
  </si>
  <si>
    <t>6.2.37</t>
  </si>
  <si>
    <t>最短路径</t>
  </si>
  <si>
    <t>在大图中找出实体的最短路径网络</t>
  </si>
  <si>
    <t>6.2.38</t>
  </si>
  <si>
    <t>列出实体</t>
  </si>
  <si>
    <t>列出大图中的实体</t>
  </si>
  <si>
    <t>6.2.39</t>
  </si>
  <si>
    <t>列出链接</t>
  </si>
  <si>
    <t>列出大图中的链接</t>
  </si>
  <si>
    <t>6.2.40</t>
  </si>
  <si>
    <t>大图至专题库</t>
  </si>
  <si>
    <t>大图数据推送至专题库</t>
  </si>
  <si>
    <t>6.2.41</t>
  </si>
  <si>
    <t>数据表格</t>
  </si>
  <si>
    <t>打开已有数据表格</t>
  </si>
  <si>
    <t>6.2.42</t>
  </si>
  <si>
    <t>转化数据表格为战法实例</t>
  </si>
  <si>
    <t>6.2.43</t>
  </si>
  <si>
    <t>打开专题库</t>
  </si>
  <si>
    <t>打开已有专题库</t>
  </si>
  <si>
    <t>6.2.44</t>
  </si>
  <si>
    <t>专题库至集合</t>
  </si>
  <si>
    <t>选择专题库中一类实体数据，存入集合中</t>
  </si>
  <si>
    <t>6.2.45</t>
  </si>
  <si>
    <t>专题库至大图</t>
  </si>
  <si>
    <t>将专题库中的数据转化为大图类型</t>
  </si>
  <si>
    <t>6.2.46</t>
  </si>
  <si>
    <t>专题库查找</t>
  </si>
  <si>
    <t>设定条件在专题库中查找对象</t>
  </si>
  <si>
    <t>6.2.47</t>
  </si>
  <si>
    <t>专题库碰撞</t>
  </si>
  <si>
    <t>实现专题库的交集运算功能</t>
  </si>
  <si>
    <t>6.2.48</t>
  </si>
  <si>
    <t>自定义查询</t>
  </si>
  <si>
    <t>实现高级的自定义SQL查询功能</t>
  </si>
  <si>
    <t>6.2.49</t>
  </si>
  <si>
    <t>自定义查询-&gt;战法</t>
  </si>
  <si>
    <t>将自定义查询的结果转化为战法实例</t>
  </si>
  <si>
    <t>6.2.50</t>
  </si>
  <si>
    <t>自定义查询-&gt;专题库</t>
  </si>
  <si>
    <t>将自定义查询结果推送至专题库</t>
  </si>
  <si>
    <t>6.2.51</t>
  </si>
  <si>
    <t>战法积分研判</t>
  </si>
  <si>
    <t>针对数据，进行积分规则的配置与积分运算</t>
  </si>
  <si>
    <t>6.2.52</t>
  </si>
  <si>
    <t>专题库积分研判</t>
  </si>
  <si>
    <t>针对专题库数据，进行积分规则的配置与积分运算</t>
  </si>
  <si>
    <t>6.2.53</t>
  </si>
  <si>
    <t>积分脚本</t>
  </si>
  <si>
    <t>针对数据进行自定义的脚本积分配置</t>
  </si>
  <si>
    <t>6.2.54</t>
  </si>
  <si>
    <t>积分脚本求和</t>
  </si>
  <si>
    <t>实现积分汇总统计功能</t>
  </si>
  <si>
    <t>6.2.55</t>
  </si>
  <si>
    <t>数据流</t>
  </si>
  <si>
    <t>实现多个数据流模型的连接，便于统一调度</t>
  </si>
  <si>
    <t>6.2.56</t>
  </si>
  <si>
    <t>手工输入</t>
  </si>
  <si>
    <t>手工输入数据</t>
  </si>
  <si>
    <t>6.2.57</t>
  </si>
  <si>
    <t>手工输入至集合</t>
  </si>
  <si>
    <t>将手工输入的数据存入集合中</t>
  </si>
  <si>
    <t>6.2.58</t>
  </si>
  <si>
    <t>二维表统计</t>
  </si>
  <si>
    <t>对战法执行结果实现二维表的统计功能</t>
  </si>
  <si>
    <t>6.2.59</t>
  </si>
  <si>
    <t>柱状图</t>
  </si>
  <si>
    <t>对战法执行结果实现柱状图的统计功能</t>
  </si>
  <si>
    <t>6.2.60</t>
  </si>
  <si>
    <t>全国地图</t>
  </si>
  <si>
    <t>对战法执行结果，针对省份实现地图分布分析</t>
  </si>
  <si>
    <t>6.2.61</t>
  </si>
  <si>
    <t>输出战法</t>
  </si>
  <si>
    <t>战法实例形式输出执行结果</t>
  </si>
  <si>
    <t>6.2.62</t>
  </si>
  <si>
    <t>输出集合</t>
  </si>
  <si>
    <t>集合形式输出执行结果</t>
  </si>
  <si>
    <t>6.2.63</t>
  </si>
  <si>
    <t>输出图表</t>
  </si>
  <si>
    <t>图表形式输出执行结果</t>
  </si>
  <si>
    <t>6.2.64</t>
  </si>
  <si>
    <t>输出大图</t>
  </si>
  <si>
    <t>大图形式输出执行结果</t>
  </si>
  <si>
    <t>6.2.65</t>
  </si>
  <si>
    <t>生成Excel</t>
  </si>
  <si>
    <t>提供数据生成Excel表格操作</t>
  </si>
  <si>
    <t>6.2.66</t>
  </si>
  <si>
    <t>生成数据包</t>
  </si>
  <si>
    <t>提供多种数据类型的打包操作</t>
  </si>
  <si>
    <t>6.2.67</t>
  </si>
  <si>
    <t>存至资料库</t>
  </si>
  <si>
    <t>将结果输出到个人资料库空间</t>
  </si>
  <si>
    <t>6.2.68</t>
  </si>
  <si>
    <t>系统通知</t>
  </si>
  <si>
    <t>系统本地消息通知</t>
  </si>
  <si>
    <t>6.2.69</t>
  </si>
  <si>
    <t>发送邮件</t>
  </si>
  <si>
    <t>发送邮件通知消息</t>
  </si>
  <si>
    <t>6.2.70</t>
  </si>
  <si>
    <t>逐行通知</t>
  </si>
  <si>
    <t>对结果数据逐行通知用户</t>
  </si>
  <si>
    <t>经侦数据积分研判</t>
  </si>
  <si>
    <t>提供了一套自定义定制的积分算法配置框架，允许经侦民警针对工作对象开展积分研判。积分研判可调用综合应用平台相关的信息。</t>
  </si>
  <si>
    <t>6.3.1</t>
  </si>
  <si>
    <t>积分指标设计器</t>
  </si>
  <si>
    <t>提供了一款功能强大的积分指标设计器，以便实施人员根据业务部门的研判需求进行快速定义使用。系统管理员可在后台进行积分指标维护管理，新建、修改、删除、启用/禁用积分指标</t>
  </si>
  <si>
    <t>6.3.2</t>
  </si>
  <si>
    <t>积分指标分类管理</t>
  </si>
  <si>
    <t>针对经侦情报繁杂的业务研判要点，不可避免地需要定义众多的积分指标。本系统将提供目录的形式来组织后台定义的积分指标，以达到分类清晰、避免陷入杂乱无章的境地。</t>
  </si>
  <si>
    <t>6.3.3</t>
  </si>
  <si>
    <t>积分研判执行引擎</t>
  </si>
  <si>
    <t>开发一个功能强大的、灵活扩展的积分研判执行引擎是本模块实现的关键环节。积分研判执行引擎实现了从海量数据资源中识别积分元素、执行积分指标的复杂规则、实现对每个积分指标的状态跟踪、缓存每个积分指标的明细记录、最后开展综合评分，并将积分结果呈现提取给终端用户</t>
  </si>
  <si>
    <t>6.3.4</t>
  </si>
  <si>
    <t>支持积分研判方案</t>
  </si>
  <si>
    <t>不同的类案分析往往需要组合不同的积分指标，才能达到开展特殊分析求解业务结论的目的。本系统允许实战研判人员定制属于自己的积分研判方案，并同时可对积分研判方案执行增删改查、分享等操作</t>
  </si>
  <si>
    <t>6.3.5</t>
  </si>
  <si>
    <t>积分结果二次过滤</t>
  </si>
  <si>
    <t>通过积分研判执行引擎得到评分结果表格之后，系统还提供了二次过滤的功能，用户可以选择得分区间进行快速过滤。</t>
  </si>
  <si>
    <t>6.3.6</t>
  </si>
  <si>
    <t>积分研判进一步分析</t>
  </si>
  <si>
    <t>积分研判的评分结果并不是积分研判的分析终点，系统针对排名较高的对象还提供了进一步研判分析的功能，用户可将这些对象快速地推送给可视化分析、大图分析、列表批查、明细查询、保存为集合、全文检索、积累入重点人员库等应用，综合性非常强。</t>
  </si>
  <si>
    <t>6.3.7</t>
  </si>
  <si>
    <t>查看得分依据</t>
  </si>
  <si>
    <t>积分研判获取积分排名之后，用户可以进一步地查看得分依据，浏览本项得分背后实际涉及的数据情况，为当前研判的重点对象提供更明细的详情记录。</t>
  </si>
  <si>
    <t>数据模型时间调度开发</t>
  </si>
  <si>
    <t>允许系统经侦民警对数据模型及战法设置调度时间，支持启用、禁止、删除时间调度配置，支持浏览模型调度执行日志等功能。</t>
  </si>
  <si>
    <t>6.4.1</t>
  </si>
  <si>
    <t>配置调度</t>
  </si>
  <si>
    <t>针对选定的数据模型，配置时间调度，包括每天/每星期/每月固定时间掉执行调度，隔一段时间执行一次调度，使用CRON表达式执行调度。调度时选择调度服务器。</t>
  </si>
  <si>
    <t>6.4.2</t>
  </si>
  <si>
    <t>删除调度</t>
  </si>
  <si>
    <t>删除为一个数据模型已经分配的时间调度器，系统将不在调度此数据模型。</t>
  </si>
  <si>
    <t>6.4.3</t>
  </si>
  <si>
    <t>执行调度</t>
  </si>
  <si>
    <t>针对选择的数据模型及配置的时间调取器，开始执行时间调度。</t>
  </si>
  <si>
    <t>6.4.4</t>
  </si>
  <si>
    <t>暂停调度</t>
  </si>
  <si>
    <t>针对选择的数据模型，暂停时间调度</t>
  </si>
  <si>
    <t>6.4.5</t>
  </si>
  <si>
    <t>查看调度日志</t>
  </si>
  <si>
    <t>查询一个数据模型时间调度日志信息，包括每次执行的记录，允许用户清空全部日志或者删除指定日志，也可以打开步骤，以浏览本次调度执行的每个步骤的执行清空</t>
  </si>
  <si>
    <t>6.4.6</t>
  </si>
  <si>
    <t>浏览调度信息</t>
  </si>
  <si>
    <t>在本功能右侧浏览关于选定数据模型的调度情况，包括名称、创建人、创建时间、是否配置调度、调度频率、调度执行中。</t>
  </si>
  <si>
    <t>数据模型市场开发</t>
  </si>
  <si>
    <t>为经侦民警提供了一个综合的战法及智能模型汇聚中心，允许执行、收藏、设置标签、时间调度、用户评价、数据源定位等整体功能。</t>
  </si>
  <si>
    <t>6.5.1</t>
  </si>
  <si>
    <t>数据模型发布</t>
  </si>
  <si>
    <t>用户选择一个数据模型，执行发布操作，系统将用户选择的数据模型发布至数据模型市场。发布时，可选择发布的目标分类。</t>
  </si>
  <si>
    <t>6.5.2</t>
  </si>
  <si>
    <t>数据模型市场分类</t>
  </si>
  <si>
    <t>数据模型市场内嵌系统默认分类，包括话单分析类、资金分析类、微信分析类、支付宝分析类、企业发票分析类等专用数据类，也包括多种数据组合到一起的开展分析的数据综合里。</t>
  </si>
  <si>
    <t>6.5.3</t>
  </si>
  <si>
    <t>打开数据模型</t>
  </si>
  <si>
    <t>从数据模型市场可打开一个数据模型，并对打开的数据模型进行编辑修改</t>
  </si>
  <si>
    <t>6.5.4</t>
  </si>
  <si>
    <t>数据模型授权控制</t>
  </si>
  <si>
    <t>发布至数据模型市场的数据模型，对本系统的全部用户可见，并授予执行权。</t>
  </si>
  <si>
    <t>6.5.5</t>
  </si>
  <si>
    <t>执行数据模型（按图形）</t>
  </si>
  <si>
    <t>在数据模型市场中选中一个数据模型，支持打开数据模型的流程图，流程图支持放大缩小，支持执行并输出。</t>
  </si>
  <si>
    <t>6.5.6</t>
  </si>
  <si>
    <t>执行数据模型（按条件）</t>
  </si>
  <si>
    <t>在数据模型市场中选中一个数据模型，支持以条件列式的形式执行数据模型，并在界面底部显示输出结果。</t>
  </si>
  <si>
    <t>6.5.7</t>
  </si>
  <si>
    <t>后台数据模型市场初始化</t>
  </si>
  <si>
    <t>支持初始化系统默认的数据模型，并支持启用禁用数据模型分类目录。</t>
  </si>
  <si>
    <t>6.5.8</t>
  </si>
  <si>
    <t>后台数据模型启用禁用</t>
  </si>
  <si>
    <t>支持启用、禁用一个系统默认的数据模型。默认数据模型被禁用之后，前端将不再显示</t>
  </si>
  <si>
    <t>模型结果消息中心</t>
  </si>
  <si>
    <t>对战法执行及模型调度执行的相关的全部信息进行汇聚展现，支持用户民警对自己的消息进行维护管理。</t>
  </si>
  <si>
    <t>6.6.1</t>
  </si>
  <si>
    <t>支持多种消息种类</t>
  </si>
  <si>
    <t>包括查询同一号码撞线通知、其他人分享工作资料通知、重点号码布控通知、预警预报通知、论坛回复通知等内容。</t>
  </si>
  <si>
    <t>6.6.2</t>
  </si>
  <si>
    <t>支持已阅及未读状态</t>
  </si>
  <si>
    <t>消息中心的消息类似于电子邮件形式，支持未读或已阅两种状态，支持重点标注</t>
  </si>
  <si>
    <t>6.6.3</t>
  </si>
  <si>
    <t>预览消息明细内容</t>
  </si>
  <si>
    <t>支持用户预览消息对应的实质的内容，譬如通知消息对应的身份证号码。</t>
  </si>
  <si>
    <t>6.6.4</t>
  </si>
  <si>
    <t>维护管理消息条目</t>
  </si>
  <si>
    <t>针对消息，支持消息的条件查找、消息的删除等。</t>
  </si>
  <si>
    <t>经侦技战法应用库</t>
  </si>
  <si>
    <t>提供了战法中心全部相关战法的汇聚综合管理，包括战法的分类、创建、分享、编辑、可视化分析、关联挖掘、数据流挖掘等诸多功能。</t>
  </si>
  <si>
    <t>6.7.1</t>
  </si>
  <si>
    <t>固定战法及要素战法</t>
  </si>
  <si>
    <t>按照条件类型，将本系统中的所有战法查询划分为固定战法及要素战法两种，用户选择任意一种，可快速进行分类过滤。</t>
  </si>
  <si>
    <t>6.7.2</t>
  </si>
  <si>
    <t>分类列示</t>
  </si>
  <si>
    <t>根据本系统对接的外部系统及其信息资源特征，以自定义分类的方式组织系统内的战法查询</t>
  </si>
  <si>
    <t>6.7.3</t>
  </si>
  <si>
    <t>搜索战法</t>
  </si>
  <si>
    <t>输入战法名称、标签或者描述信息等关键词，可对本系统发布的战法查询进行搜索。搜索的结果以列表的形式列示，支持进一步触发使用</t>
  </si>
  <si>
    <t>6.7.4</t>
  </si>
  <si>
    <t>数量统计</t>
  </si>
  <si>
    <t>统计本系统中战法查询的总数量，固定战法及要素战法的数量，统计各类战法分类的数量情况</t>
  </si>
  <si>
    <t>6.7.5</t>
  </si>
  <si>
    <t>战法收藏</t>
  </si>
  <si>
    <t>将某一个战法查询添加至常用收藏夹，以方便后续定位使用。</t>
  </si>
  <si>
    <t>经侦数据技战法功能</t>
  </si>
  <si>
    <t>作为开展经侦情报数据化实战分析的起点，用户通过设置组合条件、配置条件参数，执行战法查询，从而满足自身的业务查询需求</t>
  </si>
  <si>
    <t>6.8.1</t>
  </si>
  <si>
    <t>战法查询检索范围</t>
  </si>
  <si>
    <t>查询经侦指定信息资源，查询公安厅科信指定信息资源，查询公安厅警综业务系统的案件、警情、涉案人员、涉案单位、已抓获人员等信息资源，查询公安厅违法资金快查系统的重点账户、交易流水，查询公安厅云平台、大数据资源服务平台等有条件对接信息资源，查询经侦业务紧密相关的涉税、保险、证券、工商企业登记等外部信息，其他有条件对接查询的资源</t>
  </si>
  <si>
    <t>6.8.2</t>
  </si>
  <si>
    <t>战法查询条件管理</t>
  </si>
  <si>
    <t>此功能维护常用的查询条件，以支持重复利用；支持配置复杂条件，如设定条件左右括号、或者并且，支持在列表中、介于、大于等于、包含、包含列表中、非空等多种类型的操作符。支持条件共享，通过将条件设置为公开状态，共享给系统中的其他用户</t>
  </si>
  <si>
    <t>6.8.3</t>
  </si>
  <si>
    <t>战法查询执行</t>
  </si>
  <si>
    <t>执行一次战法查询，以记录形式返回查询结果，同时登记查询日志，显示消耗时间。支持预览前25条：直接预览本查询对应记录表的前25条记录，执行之前无需设置任何条件。</t>
  </si>
  <si>
    <t>6.8.4</t>
  </si>
  <si>
    <t>查询结果导出/另存为</t>
  </si>
  <si>
    <t>以Excel或者CSV的形式导出本次战法查询的执行结果。支持查询结果保存为数据表格、保存为集合、保存为大图。</t>
  </si>
  <si>
    <t>6.8.5</t>
  </si>
  <si>
    <t>查询结果进一步研判分析</t>
  </si>
  <si>
    <t>针对战法查询得到记录结果，支持用户进一步地开展可视化分析、大图分析、列表批查、矩阵批查、全文检索、专题分析、伴随分析、制作统计图、制作透视表、积分研判等应用，最大程度地发挥本系统的综合研判分析能力</t>
  </si>
  <si>
    <t>6.8.6</t>
  </si>
  <si>
    <t>根据条件查找过滤/删除</t>
  </si>
  <si>
    <t>支持根据基础条件、数量关系及组合条件实现对战法查询结果的过滤机删除</t>
  </si>
  <si>
    <t>6.8.7</t>
  </si>
  <si>
    <t>字段摘要</t>
  </si>
  <si>
    <t>针对战法查询得到的表格记录，支持用户选择任何一列字段，查看字段摘要信息。字段摘要可为用户提供与本字段有关排重数量、未排重数量、分项统计、百分比占比、数量过滤、查看统计明细记录等完整操作</t>
  </si>
  <si>
    <t>子系统安全管理</t>
  </si>
  <si>
    <t>包括权限管理、角色管理以及用户管理。将若干权限进行打包分组，分配到角色管理中，再根据实际使用用户不同赋予相对应的角色，完成整个系统的安全管理。</t>
  </si>
  <si>
    <t>6.9.1</t>
  </si>
  <si>
    <t>用户（组）管理</t>
  </si>
  <si>
    <t>包括新建用户组、修改用户组、删除用户组、查找用户组，及新建用户、修改用户、删除用户、查找用户、移动用户、导出用户列表、导入用户列表等操作</t>
  </si>
  <si>
    <t>6.9.2</t>
  </si>
  <si>
    <t>包括新建角色、修改角色、删除角色、列出角色用户列表、设置角色战法权限、批量授权等操作</t>
  </si>
  <si>
    <t>6.9.3</t>
  </si>
  <si>
    <t>修改权限、删除权限、查看权限包括的操作列表等</t>
  </si>
  <si>
    <t>6.9.4</t>
  </si>
  <si>
    <t>用户登录日志管理</t>
  </si>
  <si>
    <t>列出登录账户、姓名、登录时间、登录IP、在线时长、退出时间等用户日志信息，实现用户登录日志查找、用户登录日志周统计等功能</t>
  </si>
  <si>
    <t>6.9.5</t>
  </si>
  <si>
    <t>用户监控统计</t>
  </si>
  <si>
    <t>为了提供对用户登录、用户使用本系统功能，进行监控统计。主要包括：用户登录统计；各单位登录统计；所有用户登录时段统计；用户登录次数统计四种方式</t>
  </si>
  <si>
    <t>6.9.6</t>
  </si>
  <si>
    <t>在线用户实时统计</t>
  </si>
  <si>
    <t>系统支持实时跟踪在线用户列表，并支持如下操作：查询：输入关键字，比如警号、姓名、账户等，查询在线用户。断开：将当前选中的在线用户断开，踢出本系统。刷新：刷新当前用户列表</t>
  </si>
  <si>
    <t>6.9.7</t>
  </si>
  <si>
    <t>红名单过滤</t>
  </si>
  <si>
    <t>设计民警等国家公务人员的相关资料信息需要通过调用红名单接口程序过滤</t>
  </si>
  <si>
    <t>6.9.8</t>
  </si>
  <si>
    <t>设定IP地址限制</t>
  </si>
  <si>
    <t>访问该系统的计算机必须经过服务器端通过IP地址的授权，没授权的计算机上不能运行该系统</t>
  </si>
  <si>
    <t>6.10</t>
  </si>
  <si>
    <t>建模用户在线监控</t>
  </si>
  <si>
    <t>系统管理员可以随时使用用户在线监控功能监控用户的在线行为操作情况，并依据操作状态决定是否进行行为限制或直接踢其下线。</t>
  </si>
  <si>
    <t>6.10.1</t>
  </si>
  <si>
    <t>指标统计</t>
  </si>
  <si>
    <t>最早使用时间~最后使用时间、登录总次数、完整登录记录、登录IP地址列表及最后一次使用时间、授权战法数及列表、24小时使用情况、最常使用的战法列表及执行次数、分析员各项资料统计情况、分析员所属角色、分析员所属单位等监控指标</t>
  </si>
  <si>
    <t>6.10.2</t>
  </si>
  <si>
    <t>下线操作</t>
  </si>
  <si>
    <t>选中某一个用户，直接清除该用户的执行状态，踢出下线</t>
  </si>
  <si>
    <t>6.11</t>
  </si>
  <si>
    <t>建模操作日志审计</t>
  </si>
  <si>
    <t>包括对全文检索、明细查询、战法查询、战法扩展、资料库检索等查询类应用的日志登记。提供了查询日志浏览、查询日志搜索、查询日志统计等功能，以实现数据访问日志的追踪与审计</t>
  </si>
  <si>
    <t>6.11.1</t>
  </si>
  <si>
    <t>支持多种操作日志</t>
  </si>
  <si>
    <t>允许系统管理人员查询包括明细查询、全文检索、战法查询、战法扩展、资料库检索等应用在内的日志</t>
  </si>
  <si>
    <t>6.11.2</t>
  </si>
  <si>
    <t>多种查询条件</t>
  </si>
  <si>
    <t>支持查询某个账号、某几个账号的操作日志；支持按时间区段查询操作日志；支持按IP地址查找操作日志；支持按警号或者用户号查询操作日志等</t>
  </si>
  <si>
    <t>6.11.3</t>
  </si>
  <si>
    <t>操作日志统计</t>
  </si>
  <si>
    <t>支持多维度的操作日志统计功能，包括按账号统计、按电脑IP统计、按单位统计；统计时支持选择时间区段及操作日志类型。</t>
  </si>
  <si>
    <t>6.12</t>
  </si>
  <si>
    <t>数据源管理</t>
  </si>
  <si>
    <t>对各类业务系统数据接口的定义及配置</t>
  </si>
  <si>
    <t>6.12.1</t>
  </si>
  <si>
    <t>数据源配置定义管理</t>
  </si>
  <si>
    <t>作为专业建模工具离不开外部数据资源的支持，本模块包括：新建数据源、修改数据源、删除数据源、测试数据源是否连接成功等操作，同时兼容各类异构数据源</t>
  </si>
  <si>
    <t>6.12.2</t>
  </si>
  <si>
    <t>多媒体数据管理模块</t>
  </si>
  <si>
    <t>为了综合利用存储于第三系统中的图片、相片、音频、视频等各类多媒体专用格式信息，需要专门进行特殊的接入管理。包括新建多媒体接入、修改多媒体接入、删除多媒体接入、多媒体内容解析等</t>
  </si>
  <si>
    <t>6.12.3</t>
  </si>
  <si>
    <t>数据缓存管理</t>
  </si>
  <si>
    <t>针对一些查询频繁的热数据，为了提高查询碰撞效率，本系统设计了数据缓存管理模块，用于缓存诸如手机归属地、人员户籍地、旅馆登记信息等数据</t>
  </si>
  <si>
    <t>6.13</t>
  </si>
  <si>
    <t>数据字典管理</t>
  </si>
  <si>
    <t>数据字典是战法查询关键配置选项，主要应用在条件字段上。在本系统中，存在着两种类型的数据字典，分别是列表式数据字典以及层级型数据字典。包括新建、修改、删除、批量添加数据字典记录，及新建、修改、删除、浏览数据字典定义内容。</t>
  </si>
  <si>
    <t>6.13.1</t>
  </si>
  <si>
    <t>支持列表式数据字典以及层级型数据字典</t>
  </si>
  <si>
    <t>同时支持列表式及层级型两种类型的数据字典。列表式用于诸如案件状态的字典项；层级型用于诸如案件类型等有上下级包含关系的字典项</t>
  </si>
  <si>
    <t>6.13.2</t>
  </si>
  <si>
    <t>数据字典记录项维护</t>
  </si>
  <si>
    <t>对数据字典具体的记录内容进行手工添加、修改、删除及查询过滤等日常维护</t>
  </si>
  <si>
    <t>6.13.3</t>
  </si>
  <si>
    <t>数据字典记录批量生成</t>
  </si>
  <si>
    <t>运行以换行或者逗号作为分隔符的形式批量添加数据字典记录</t>
  </si>
  <si>
    <t>6.13.4</t>
  </si>
  <si>
    <t>数据字典定义维护管理</t>
  </si>
  <si>
    <t>创建、修改、删除、查找数据字典定义。</t>
  </si>
  <si>
    <t>6.13.5</t>
  </si>
  <si>
    <t>数据字典运用</t>
  </si>
  <si>
    <t>数据字典定义完成之后，用于战法查询条件当中。用户可选择数据字典某个记录项譬如“已破案”、“诈骗案”作为查询条件取值。</t>
  </si>
  <si>
    <t>6.14</t>
  </si>
  <si>
    <t>系统配置管理</t>
  </si>
  <si>
    <t>系统的高效运行离不开系统首选项的控制调配及运行环境参数的管理控制</t>
  </si>
  <si>
    <t>6.14.1</t>
  </si>
  <si>
    <t>系统首选项</t>
  </si>
  <si>
    <t>包括是否显示公告栏、战法查询默认分页大小、战法查询超时限定、战法实例过期期限、战法查询返回最大记录数、用户会话过时时长、全局最大导出记录数等大量的参数控制</t>
  </si>
  <si>
    <t>6.14.2</t>
  </si>
  <si>
    <t>系统环境变量</t>
  </si>
  <si>
    <t>包括JAVA运行时环境版本、JAVA运行时环境提供商、JAVA安装目录、JAVA虚拟机实现版本、JAVA类路径、JAVA供应商URL等</t>
  </si>
  <si>
    <t>6.14.3</t>
  </si>
  <si>
    <t>元数据类型维护管理</t>
  </si>
  <si>
    <t>针对图表、集合、数据表格、大图、数据流等元数据类型的名称、描述、图标等信息进行定义、修改、删除、启用禁用等日常维护管理操作</t>
  </si>
  <si>
    <t>6.14.4</t>
  </si>
  <si>
    <t>元数据操作维护管理</t>
  </si>
  <si>
    <t>每种元数据类型都有属于自身的操作功能列表。系统管理员可以创建、修改、删除元数据操作定义</t>
  </si>
  <si>
    <t>6.15</t>
  </si>
  <si>
    <t>技战法及建模服务器控制台</t>
  </si>
  <si>
    <t>是实时掌握服务器工作状态，并在需要时可以随时调用监控记录进行查看。服务器监控软件和工具可以帮助系统管理员从任何时候实时了解服务器的性能和功能</t>
  </si>
  <si>
    <t>6.15.1</t>
  </si>
  <si>
    <t>比对碰撞服务器管理</t>
  </si>
  <si>
    <t>集合两两比对碰撞、智能比对碰撞、即时比对碰撞均离不开比对碰撞服务器，本功能主要用于配置比对碰撞服务器的IP地址及端口，并确保其处于服务连通状态。</t>
  </si>
  <si>
    <t>6.15.2</t>
  </si>
  <si>
    <t>分布式文件存储服务器</t>
  </si>
  <si>
    <t>用户上传的本地文件、研判分析过程中产生的中间结果、最终的研判报告等资料均保存在文件存储服务器中，本功能主要用于配置分布式文件存储服务器的IP地址及端口，并确保其处于服务连通状态</t>
  </si>
  <si>
    <t>6.15.3</t>
  </si>
  <si>
    <t>全文检索服务器</t>
  </si>
  <si>
    <t>用户上传的本地文件、研判分析过程中产生的中间结果、最终的研判报告均会被系统自动索引，以便后续有需要时开展信息检索。本功能主要用于配置全文检索服务器的IP地址及端口，并确保其处于服务连通状态</t>
  </si>
  <si>
    <t>6.15.4</t>
  </si>
  <si>
    <t>应用服务器集群</t>
  </si>
  <si>
    <t>为了承载大批量用户同时并发访问，确保各个功能模块稳定高效运行，本系统支持应用服务器集群。本功能主要用于添加参与集群的各个服务器成员IP地址</t>
  </si>
  <si>
    <t>6.15.5</t>
  </si>
  <si>
    <t>执行监控服务</t>
  </si>
  <si>
    <t>为了跟踪批量明细查询、跟踪数据流较长时间的执行过程，本系统启用了WEBSOCKET后台服务。本模块主要用于确保基于NETTY的执行监控服务处于正常运行状态</t>
  </si>
  <si>
    <t>6.15.6</t>
  </si>
  <si>
    <t>消息通知服务器</t>
  </si>
  <si>
    <t>为了实现预警报警主动推送服务，确保在第一时间将通知消息发送至目标用户，本系统部署了消息通知服务器。本功能主要用于确保消息通知服务模块处于正常运行状态</t>
  </si>
  <si>
    <t>6.15.7</t>
  </si>
  <si>
    <t>Web Service服务</t>
  </si>
  <si>
    <t>采用了模块化设计思路，很多功能应用都可以作为服务暴露给外部应用，本系统支持Web Service SOAP规范与外部系统进行调用协作</t>
  </si>
  <si>
    <t>6.15.8</t>
  </si>
  <si>
    <t>RESTFUL服务</t>
  </si>
  <si>
    <t>采用了模块化设计思路，很多功能应用都可以作为服务暴露给外部应用，本系统支持RESTFUL规范与外部系统进行调用协作</t>
  </si>
  <si>
    <t>6.16</t>
  </si>
  <si>
    <t>子系统运营统计</t>
  </si>
  <si>
    <t>系统管理员可以使用本功能模块的各类状态指标或者统计指标监控了解本系统的实施配置情况及应用情况</t>
  </si>
  <si>
    <t>6.16.1</t>
  </si>
  <si>
    <t>安全统计</t>
  </si>
  <si>
    <t>注册登记用户总数、注册登记单位总数、注册登记角色总数、使用客户端电脑总数（按IP地址统计）、累计登录总次数（按账户统计）、累计登录总次数（按IP地址统计）、当前在线分析员数、今日使用人数</t>
  </si>
  <si>
    <t>6.16.2</t>
  </si>
  <si>
    <t>对接统计</t>
  </si>
  <si>
    <t>已对接外部系统数量、已配置资金分析技战法总数量、技战法执行总次数、当前正在执行的技战法数量</t>
  </si>
  <si>
    <t>6.16.3</t>
  </si>
  <si>
    <t>资料统计</t>
  </si>
  <si>
    <t>模型总数量、大图总数量、数据表格总数量、图表总数量、集合总数量、文件总数量等监控指标</t>
  </si>
  <si>
    <t>电子数据采集分析系统</t>
  </si>
  <si>
    <t>美亚</t>
  </si>
  <si>
    <t>系统用户注册</t>
  </si>
  <si>
    <t>支持利用PKI进行快速注册，实现管理员对用户注册的审核。</t>
  </si>
  <si>
    <t>包含采集数据管理、单位采集统计、考核统计等功能</t>
  </si>
  <si>
    <t>7.2.1</t>
  </si>
  <si>
    <t>采集数据管理</t>
  </si>
  <si>
    <t>提供给采集员直观掌握每天的采集工作量，包括每个案件的采集次数、采集成功数（总数、信息完整、信息不完整）、采集失败详情，采集总量等，支持可以查看采集列表及采集详细信息。</t>
  </si>
  <si>
    <t>7.2.2</t>
  </si>
  <si>
    <t>单位采集统计</t>
  </si>
  <si>
    <t>提供客户所管辖区内的所有采集单位及单位直属人员的采集情况，为工作成果汇报或采集考核提供数据支持。</t>
  </si>
  <si>
    <t>7.2.3</t>
  </si>
  <si>
    <t>考核统计</t>
  </si>
  <si>
    <t>服务于确认各级是否按要求采集数据，支持用户根据权限自定义考核项目，包括采集率和采集数据质量两个维度；考核结果基于第三方的案件数据和系统的采集数据比对结果进行分析计算。</t>
  </si>
  <si>
    <t>7.2.4</t>
  </si>
  <si>
    <t>语音在线查看</t>
  </si>
  <si>
    <t>支持对采集前端采集上来的语音，单条点击播放</t>
  </si>
  <si>
    <t>7.2.5</t>
  </si>
  <si>
    <t>图片在线查看</t>
  </si>
  <si>
    <t>支持对采集前端采集上来的图片，单张点击查看图片内容</t>
  </si>
  <si>
    <t>7.2.6</t>
  </si>
  <si>
    <t>语音在线转文字</t>
  </si>
  <si>
    <t>支持对采集上传到后台的语音，单条点击直接转化为文字</t>
  </si>
  <si>
    <t>信息核查</t>
  </si>
  <si>
    <t>信息核查模块主要服务于情报研判人员在案件办理过程中，得到一些已知类型或未知类型的线索，需要放到系统里进行查找，获取这些线索的进一步信息，包括线索的归属嫌疑人信息、与涉案人员通联情况及共同联系人等，支持单条件和批量的信息核查功能。</t>
  </si>
  <si>
    <t>7.3.1</t>
  </si>
  <si>
    <t>单条件搜索</t>
  </si>
  <si>
    <t>服务于情报研判人员，在案件办理过程中，掌握单个特定线索信息进行扩线，完整展示线索涉及的人、案、物、通联和关联等方面的信息。</t>
  </si>
  <si>
    <t>7.3.2</t>
  </si>
  <si>
    <t>批量搜索</t>
  </si>
  <si>
    <t>服务于情报研判人员，在案件办理过程中，掌握批量线索信息进行扩线（QQ号、微信号、虚拟号码、证件号码、群组号码、物品特征码等），通过被采集、涉案关系、共同关系、其中命中4个维度，完整展示输入的批量线索的线索信息</t>
  </si>
  <si>
    <t>情报反馈</t>
  </si>
  <si>
    <t>整合涉案数据和基础资源数据，预置各种研判规则，利用机器学习方法，自动刻画出涉案人员和案件的的情报信息，协助用户快速地进行案件侦办</t>
  </si>
  <si>
    <t>7.4.1</t>
  </si>
  <si>
    <t>人员情报刻画</t>
  </si>
  <si>
    <t>通过整合涉案数据和基础资源数据，预置各种计算规则，从海量的存储数据中，快速提取案件嫌疑人员的情报信息，协助用户快速地进行案件侦办，刻画的维度包括涉案人员的真实身份、好友、轨迹三个方面的情报信息。</t>
  </si>
  <si>
    <t>7.4.2</t>
  </si>
  <si>
    <t>案件情报刻画</t>
  </si>
  <si>
    <t>通过对当前案件的多个涉案人员数据根据规则进行综合分析，挖掘出多个涉案人员之间共同关系的线索，包括：案发现场出现、交叉使用账号、共同出现地点、共同交易对象、共同出现身份、共同群组及关系圈等维度</t>
  </si>
  <si>
    <t>研判工作台</t>
  </si>
  <si>
    <t>针对司法数据分析中经常面对的数据，开展以数据源为驱动，功能为数据源服务的分析理念，服务于不同警种，不同类型案件的侦办过程，支持用户利用不同的分析工具处理多样的数据源的数据，记录用户整个案件的分析过程，根据模板生成案件研判报告</t>
  </si>
  <si>
    <t>7.5.1</t>
  </si>
  <si>
    <t>提供给用户根据案件研判的需要，添加要进一步分析的案件线索数据。</t>
  </si>
  <si>
    <t>7.5.2</t>
  </si>
  <si>
    <t>线索拓线</t>
  </si>
  <si>
    <t>提供给用户对录入的案件线索，进一步分析的各种分析工具。</t>
  </si>
  <si>
    <t>7.5.3</t>
  </si>
  <si>
    <t>数据集运算</t>
  </si>
  <si>
    <t>支持对用户选中的数据集进行交叉、合并、差集等运算。</t>
  </si>
  <si>
    <t>7.5.4</t>
  </si>
  <si>
    <t>智能研判</t>
  </si>
  <si>
    <t>支持对用户在案件办理过程中，选中指定的线索进行智能研判，得到的结果包括：对应涉案人员、案发现场出现人数、交叉使用账号、共同出现地点、共同交易对象、共同出现身份、互有通联嫌疑人、共同关系人、其他关系人。</t>
  </si>
  <si>
    <t>7.5.5</t>
  </si>
  <si>
    <t>案件归档管理</t>
  </si>
  <si>
    <t>根据用户研判过程，形成案件的档案，提供案件完结和按指定模板打印结案报告的功能。</t>
  </si>
  <si>
    <t>7.5.6</t>
  </si>
  <si>
    <t>动态关注</t>
  </si>
  <si>
    <t>支持对关注任务的添加、查看、结束关注、反馈战果等功能，并对添加任务后入库的数据检索，检索关注信息同时命中结果给予提示，便于用户对关注信息进行有效管理。</t>
  </si>
  <si>
    <t>7.5.7</t>
  </si>
  <si>
    <t>摘录管理</t>
  </si>
  <si>
    <t>提供给用户在案件办理或线索核查过程中，可将重要的线索信息做档案化管理与收藏。</t>
  </si>
  <si>
    <t>包含对重点关系人、可疑人、中间人的管理</t>
  </si>
  <si>
    <t>7.6.1</t>
  </si>
  <si>
    <t>重点关系人管理</t>
  </si>
  <si>
    <t>有与两个或两个以上的涉案嫌疑人有关系号码，包括：好友和通联关系，隶属同一个人的号码归并等关系。</t>
  </si>
  <si>
    <t>7.6.2</t>
  </si>
  <si>
    <t>可疑人管理</t>
  </si>
  <si>
    <t>系统所有刻画出来涉及案件相关的嫌疑人对应的可疑群记录。</t>
  </si>
  <si>
    <t>7.6.3</t>
  </si>
  <si>
    <t>中间人管理</t>
  </si>
  <si>
    <t>系统所有刻画出来涉及案件相关的嫌疑人对应的中间人记录。</t>
  </si>
  <si>
    <t>包含人员、角色、组织、密级等管理</t>
  </si>
  <si>
    <t>7.7.1</t>
  </si>
  <si>
    <t>人员管理</t>
  </si>
  <si>
    <t>用于管理系统的使用用户，可对人员进行增删改查，重置密码，授权角色，导出等操作</t>
  </si>
  <si>
    <t>7.7.2</t>
  </si>
  <si>
    <t>组织管理</t>
  </si>
  <si>
    <t>用于管理系统的单位组织信息，并配合前端的采集设备，将采集的数据汇总起来做单位、个人的采集数据统计。</t>
  </si>
  <si>
    <t>7.7.3</t>
  </si>
  <si>
    <t>支持从操作层面（菜单、按钮、链接）、数据范围层面（横向）以及数据密级层面（纵向）进行权限控制。</t>
  </si>
  <si>
    <t>7.7.4</t>
  </si>
  <si>
    <t>密级管理</t>
  </si>
  <si>
    <t>实现对系统数据的纵向控制。</t>
  </si>
  <si>
    <t>7.7.5</t>
  </si>
  <si>
    <t>内部号管理</t>
  </si>
  <si>
    <t>支持重要受保护的号码不能进入系统，不能作为过程数据和结果数据进行展示和分析。</t>
  </si>
  <si>
    <t>7.7.6</t>
  </si>
  <si>
    <t>特服号管理</t>
  </si>
  <si>
    <t>在系统的特定模块如图形化分析中限制公共号码的参与。</t>
  </si>
  <si>
    <t>综合展示</t>
  </si>
  <si>
    <t>根据访问权限，实现以单独页面图形化方式展示对应的数据汇聚成果。</t>
  </si>
  <si>
    <t>系统对接</t>
  </si>
  <si>
    <t>支持与129、警综、网综、公安大数据等各类数据通过部标传输的系统实现数据对接。</t>
  </si>
  <si>
    <t>7.10</t>
  </si>
  <si>
    <t>数据清洗服务</t>
  </si>
  <si>
    <t>包含对采集数据的提取、清洗、关联、比对、标注</t>
  </si>
  <si>
    <t>7.10.1</t>
  </si>
  <si>
    <t>数据提取</t>
  </si>
  <si>
    <t>标准化处理过程能够从原始内容数据中提取重要信息。根据系统定义的要素提取模板，对实体文件中包含的注册信息、交易行为等明文信息，提取其中网民的真实和虚拟身份、行为轨迹信息、通讯联系信息等，形成结构化数据。</t>
  </si>
  <si>
    <t>7.10.2</t>
  </si>
  <si>
    <t>数据清洗</t>
  </si>
  <si>
    <t>在数据提取过程后，结构化数据和非结构化数据将进行数据清洗。平台的数据清洗包括垃圾数据过滤、数据去重及格式清洗。主要处理数据过滤、数据去重、格式清洗。</t>
  </si>
  <si>
    <t>7.10.3</t>
  </si>
  <si>
    <t>数据关联</t>
  </si>
  <si>
    <t>数据清洗后，将对相关结构化数据进行补全或延展，以便进行数据关联，便于网上网下信息的落地。</t>
  </si>
  <si>
    <t>7.10.4</t>
  </si>
  <si>
    <t>数据关联处理后，根据平台设定的数据比对规则，对结构化数据和非结构化数据进行比对。在比对阶段主要做布控比对、红名单比对、黑名单比对</t>
  </si>
  <si>
    <t>7.10.5</t>
  </si>
  <si>
    <t>数据标注</t>
  </si>
  <si>
    <t>数据比对后，根据业务为所有的数据打上各种标签。</t>
  </si>
  <si>
    <t>涉稳专栏</t>
  </si>
  <si>
    <t>维数</t>
  </si>
  <si>
    <t>群体分析</t>
  </si>
  <si>
    <t>展示省内群体的活跃情况，用户可以自定义关注群体</t>
  </si>
  <si>
    <t>群体动态</t>
  </si>
  <si>
    <t>群体动态，以列表和图标的形式展示了当前的投资人数和重点人员数量</t>
  </si>
  <si>
    <t>接报信息</t>
  </si>
  <si>
    <t>接报信息对上级报送的信息进行预处理，可加入经侦情报、
每日情况、信息快报预警信息、交办指令中，同时对接报信息进行签收、转办、交办、预警等操作</t>
  </si>
  <si>
    <t>信息采编</t>
  </si>
  <si>
    <t>信息采编主要实现对情报信息的临时采编，是形成本地刊物的
第一步。它的来源便是在接报信息中用户进行信息预处理以后
纳入的临时刊物库，以采编类型进行分类</t>
  </si>
  <si>
    <t>本地刊物</t>
  </si>
  <si>
    <t>本地刊物功能的基础是信息采编。经过信息预处理的信息采用后
都会自动存入本地刊物库中</t>
  </si>
  <si>
    <t>信息报送</t>
  </si>
  <si>
    <t>信息报送功能的基础是本地刊物。所有的本地刊物经过上报以后都
会自动存入信息上报数据库中，上级单位在接报信息中能够看到此刊物</t>
  </si>
  <si>
    <t>情报订阅</t>
  </si>
  <si>
    <t>对于下级上报可公开的情报信息，用户可以根据情报的业务类别，订阅自己关心的类别，一旦有新的订阅消息系统都会进行提醒，并能快速查看对应的情报信息</t>
  </si>
  <si>
    <t>领导批示</t>
  </si>
  <si>
    <t>对于上报的重要情报信息，领导可进行督办，可以在系统中直接批示，也可以在纸质文件上进行批示，纸质批示文件信息转为图片作为附件上传到对应的情报信息</t>
  </si>
  <si>
    <t>情报信息共享</t>
  </si>
  <si>
    <t>对于采集在库的情报、或者下级单位上报的情报信息，对应的采集、接收单位可以把当前情报共享出去</t>
  </si>
  <si>
    <t>价值评估</t>
  </si>
  <si>
    <t>可以通过对上报的情报信息的要素进行提取，然后为每类情报的每个要素设定的对应的积分条件，当上报的情报触发对应的积分条件以后，系统自动积分，通过分数的累加反应情报的价值</t>
  </si>
  <si>
    <t>敏感节点</t>
  </si>
  <si>
    <t>管理公安敏感节点，通过日历的形式展示如果当前是敏感日期，则会在日历中自动的展示，并且提供报警功能</t>
  </si>
  <si>
    <t>常规预警</t>
  </si>
  <si>
    <t>常规预警信息主要针对常规类型的事件进行预警提示，根据预警信息来源将常规预警信息分为上级预警信息和对下预警信息，并将预警信息分为了红、橙、蓝三种情况，以展示预警信息的紧急情况</t>
  </si>
  <si>
    <t>交办预警</t>
  </si>
  <si>
    <t>根据交办指令来源，将交办指令信息分为上级交办指令和对下交办指令，对事件处理中的交办信息进行了一个列表展示</t>
  </si>
  <si>
    <t>事件类专题库</t>
  </si>
  <si>
    <t>事件类专题库将事件分为重大事件库、事件跟踪库、敏感节点库、关键词库四大类，并进行数据分类入库</t>
  </si>
  <si>
    <t>涉众风险排查</t>
  </si>
  <si>
    <t>涉众风险排查主要通过对大走访排查数据的处理分析，展示走访的单位、法人、走访人姓名、走访人单位、防范类别、走访时间等信息，也可以通过上述条件对排查数据进行查询和查看详情</t>
  </si>
  <si>
    <t>专题研判信息</t>
  </si>
  <si>
    <t>专题研判信息主要是处理上级发布的通知通报，展示当前最新研判的会议通知单、重要线索、提醒单</t>
  </si>
  <si>
    <t>专案（单兵）分析研判</t>
  </si>
  <si>
    <t>智器云</t>
  </si>
  <si>
    <t>可视化认知分析软件</t>
  </si>
  <si>
    <t>数据基础建模</t>
  </si>
  <si>
    <t>数据导入的基本功能</t>
  </si>
  <si>
    <r>
      <rPr>
        <sz val="10"/>
        <rFont val="宋体"/>
        <charset val="134"/>
      </rPr>
      <t>可以通过导入规范完成对</t>
    </r>
    <r>
      <rPr>
        <sz val="10"/>
        <rFont val="Times New Roman"/>
        <charset val="134"/>
      </rPr>
      <t>ELP</t>
    </r>
    <r>
      <rPr>
        <sz val="10"/>
        <rFont val="宋体"/>
        <charset val="134"/>
      </rPr>
      <t>模型的建模以及对原始数据的导入操作，支持建立多实体多关系的模型</t>
    </r>
  </si>
  <si>
    <t>可支持导入的文件格式</t>
  </si>
  <si>
    <r>
      <rPr>
        <sz val="10"/>
        <rFont val="宋体"/>
        <charset val="134"/>
      </rPr>
      <t>支持导入</t>
    </r>
    <r>
      <rPr>
        <sz val="10"/>
        <rFont val="Times New Roman"/>
        <charset val="134"/>
      </rPr>
      <t>EXCEL</t>
    </r>
    <r>
      <rPr>
        <sz val="10"/>
        <rFont val="宋体"/>
        <charset val="134"/>
      </rPr>
      <t>、</t>
    </r>
    <r>
      <rPr>
        <sz val="10"/>
        <rFont val="Times New Roman"/>
        <charset val="134"/>
      </rPr>
      <t>CSV</t>
    </r>
    <r>
      <rPr>
        <sz val="10"/>
        <rFont val="宋体"/>
        <charset val="134"/>
      </rPr>
      <t>、</t>
    </r>
    <r>
      <rPr>
        <sz val="10"/>
        <rFont val="Times New Roman"/>
        <charset val="134"/>
      </rPr>
      <t>TXT</t>
    </r>
    <r>
      <rPr>
        <sz val="10"/>
        <rFont val="宋体"/>
        <charset val="134"/>
      </rPr>
      <t>格式的数据文件</t>
    </r>
  </si>
  <si>
    <t>批量导入</t>
  </si>
  <si>
    <t>多选多个文件，一次性全部导入</t>
  </si>
  <si>
    <t>导入规范分享</t>
  </si>
  <si>
    <t>可以将分析规范导出，供其他人使用，也可以将他人导出的分析规范导入到软件中，供自己使用</t>
  </si>
  <si>
    <t>可视化分析</t>
  </si>
  <si>
    <t>查找关联对象（关系查找）</t>
  </si>
  <si>
    <t>查找当前对象的关联对象，可以按深度按方向逐层查找所选对象的关联对象</t>
  </si>
  <si>
    <t>查找实体、链接</t>
  </si>
  <si>
    <t>根据字符串查找所需的实体、链接或实体与链接</t>
  </si>
  <si>
    <t>查找回路</t>
  </si>
  <si>
    <t>查找图表中特定时间段内是否有回路，以此找到资金的回路，可根据方向查找</t>
  </si>
  <si>
    <t>查找路径</t>
  </si>
  <si>
    <t>查找两个对象之间的关系路径，可根据方向进行查找，可指定路径深度</t>
  </si>
  <si>
    <t>查找团伙间路径</t>
  </si>
  <si>
    <t>查找两个犯罪团伙间的关联路径</t>
  </si>
  <si>
    <t>查找社群</t>
  </si>
  <si>
    <r>
      <rPr>
        <sz val="10"/>
        <rFont val="宋体"/>
        <charset val="134"/>
      </rPr>
      <t>查找网络中强度最大的社群，可以设置强度值</t>
    </r>
    <r>
      <rPr>
        <sz val="10"/>
        <rFont val="Times New Roman"/>
        <charset val="134"/>
      </rPr>
      <t>N</t>
    </r>
    <r>
      <rPr>
        <sz val="10"/>
        <rFont val="宋体"/>
        <charset val="134"/>
      </rPr>
      <t>，则所有强度大于等于</t>
    </r>
    <r>
      <rPr>
        <sz val="10"/>
        <rFont val="Times New Roman"/>
        <charset val="134"/>
      </rPr>
      <t>N</t>
    </r>
    <r>
      <rPr>
        <sz val="10"/>
        <rFont val="宋体"/>
        <charset val="134"/>
      </rPr>
      <t>的实体将被搜索出来</t>
    </r>
  </si>
  <si>
    <t>社会网络分析</t>
  </si>
  <si>
    <t>找到网络中活跃程度、重要程度、中心地位最高的对象</t>
  </si>
  <si>
    <t>犯罪拼图分析</t>
  </si>
  <si>
    <t>查找多个犯罪人员之间关联情况，查找隐藏的重要中间关系人</t>
  </si>
  <si>
    <t>伴随分析</t>
  </si>
  <si>
    <t>查找将多个目标对象建立连接关系的重要的中间对象</t>
  </si>
  <si>
    <t>集合操作</t>
  </si>
  <si>
    <t>将不同特征的对象放在不同的集合中，通过对集合的交、并、差等操作找出具备特定特征的涉案对象</t>
  </si>
  <si>
    <t>基于关系度量的分析</t>
  </si>
  <si>
    <t>根据涉案对象以及对象之间的关系进行各类维度的统计</t>
  </si>
  <si>
    <t>动态属性分析</t>
  </si>
  <si>
    <t>支持用户自定义链接上的分析属性，动态组合新的属性，并加入到后续分析过程中，并对该属性进行计算和统计</t>
  </si>
  <si>
    <t>条件格式化</t>
  </si>
  <si>
    <t>将指定条件的实体/链接进行着色、放大缩小等操作</t>
  </si>
  <si>
    <t>空间分析</t>
  </si>
  <si>
    <r>
      <rPr>
        <sz val="10"/>
        <rFont val="Times New Roman"/>
        <charset val="134"/>
      </rPr>
      <t>1</t>
    </r>
    <r>
      <rPr>
        <sz val="10"/>
        <rFont val="宋体"/>
        <charset val="134"/>
      </rPr>
      <t>、根据话单的基站数据显示基站信息，并在离线地图上展现其活动轨迹</t>
    </r>
    <r>
      <rPr>
        <sz val="10"/>
        <rFont val="Times New Roman"/>
        <charset val="134"/>
      </rPr>
      <t xml:space="preserve">
2</t>
    </r>
    <r>
      <rPr>
        <sz val="10"/>
        <rFont val="宋体"/>
        <charset val="134"/>
      </rPr>
      <t>、根据经纬度信息在地图上进行标注，并在离线地图上展现其活动轨迹</t>
    </r>
    <r>
      <rPr>
        <sz val="10"/>
        <rFont val="Times New Roman"/>
        <charset val="134"/>
      </rPr>
      <t xml:space="preserve">
3</t>
    </r>
    <r>
      <rPr>
        <sz val="10"/>
        <rFont val="宋体"/>
        <charset val="134"/>
      </rPr>
      <t>、根据地址信息在地图上进行标注</t>
    </r>
  </si>
  <si>
    <t>对分析图形中的数据进行各维度的汇总和统计，并以柱状图、直方图等形式进行汇总统计数据的展示</t>
  </si>
  <si>
    <t>分析快照</t>
  </si>
  <si>
    <t>将分析过程以快照的形式保存下来，在后续的分析中可随时切换到某一快照进行操作</t>
  </si>
  <si>
    <t>地域分析</t>
  </si>
  <si>
    <t>根据手机号/身份证号，解析省市信息进行统计，并可在地图上展示</t>
  </si>
  <si>
    <t>计算每个节点的相关属性，判定节点在整个组织中的位置</t>
  </si>
  <si>
    <t>消元分析</t>
  </si>
  <si>
    <t>将选择的实体类型隐藏，将其周边关联实体互联</t>
  </si>
  <si>
    <t>可视化搜索</t>
  </si>
  <si>
    <t>按所设条件搜索所需项目，可以对单个实体进行搜索，也可对实体链接同时搜索，支持多条件搜索</t>
  </si>
  <si>
    <t>浮标动画</t>
  </si>
  <si>
    <t>通过浮标动画显示链接关系流向，可根据链接数值大小自动改变浮标大小</t>
  </si>
  <si>
    <t>一键报告</t>
  </si>
  <si>
    <r>
      <rPr>
        <sz val="10"/>
        <rFont val="宋体"/>
        <charset val="134"/>
      </rPr>
      <t>图表中的数据自动根据预设置的属性以模型进行运算，根据积分算法给出重要节点的结果生成报告，并可以导出为</t>
    </r>
    <r>
      <rPr>
        <sz val="10"/>
        <rFont val="Times New Roman"/>
        <charset val="134"/>
      </rPr>
      <t>WORD</t>
    </r>
    <r>
      <rPr>
        <sz val="10"/>
        <rFont val="宋体"/>
        <charset val="134"/>
      </rPr>
      <t>文档</t>
    </r>
  </si>
  <si>
    <t>可视化布局</t>
  </si>
  <si>
    <t>时间关系布局</t>
  </si>
  <si>
    <t>包括顺序布局，时间分组布局，时间比例布局</t>
  </si>
  <si>
    <t>空间关系布局</t>
  </si>
  <si>
    <t>1、实体中有地址位置数据时，分析人员可将其显示在地图上。能够连接国内地图，如百度。2、能够对通话的基站、经纬度数据进行轨迹分析，可在离线地图上展现轨迹。3、离线地图功能实现内网机器对于分析位置信息的需求。</t>
  </si>
  <si>
    <t>3D布局</t>
  </si>
  <si>
    <r>
      <rPr>
        <sz val="10"/>
        <rFont val="宋体"/>
        <charset val="134"/>
      </rPr>
      <t>将图表中的实体和链接以</t>
    </r>
    <r>
      <rPr>
        <sz val="10"/>
        <rFont val="Times New Roman"/>
        <charset val="134"/>
      </rPr>
      <t>3D</t>
    </r>
    <r>
      <rPr>
        <sz val="10"/>
        <rFont val="宋体"/>
        <charset val="134"/>
      </rPr>
      <t>的形式展现立体效果，更直观把握所有数据</t>
    </r>
  </si>
  <si>
    <t>关联关系布局</t>
  </si>
  <si>
    <t>包括网络布局，环形布局，层次布局，直角布局，组织架构布局，群布局</t>
  </si>
  <si>
    <t>布局调整</t>
  </si>
  <si>
    <t>发散、聚合和旋转实现对图表布局的微调</t>
  </si>
  <si>
    <t>多视图展示</t>
  </si>
  <si>
    <t>四视图联动</t>
  </si>
  <si>
    <t>对当前数据分析图表进行多视图切换操作</t>
  </si>
  <si>
    <t>链接多重性转换</t>
  </si>
  <si>
    <t>分析软件支持分析过程中链接的多重、定向、单一之间切换</t>
  </si>
  <si>
    <t>研判工具集</t>
  </si>
  <si>
    <t>手工作图</t>
  </si>
  <si>
    <t>手动对实体及链接进行作图</t>
  </si>
  <si>
    <t>图表操作</t>
  </si>
  <si>
    <t>对图标进行缩放、旋转、锁定/解锁、隐藏/显示、复制到新图表、图标总览等操作</t>
  </si>
  <si>
    <t>实体、链接条件过滤</t>
  </si>
  <si>
    <t>对实体或链接进行属性过滤，含分析属性、自定义属性的过滤</t>
  </si>
  <si>
    <t>数据源查看</t>
  </si>
  <si>
    <t>在图表中查看选中链接相关的原始记录，支持批量查看。</t>
  </si>
  <si>
    <t>案件串并</t>
  </si>
  <si>
    <t>情报分析一体机主软件与协同分析一体机主软件配合使用，可进行案件串并分析</t>
  </si>
  <si>
    <t>模型设计器</t>
  </si>
  <si>
    <t>分析软件提供开箱即用的常见分析模型，通过将常用的、经典的分析过程以工作流的形式固化成分析模型</t>
  </si>
  <si>
    <t>通用战法集</t>
  </si>
  <si>
    <t>提取不同类型案件研判成果，可视化认知分析软件不断积累战法分析模型，方便分析人员对当前数据进行一键分析，快速出战果</t>
  </si>
  <si>
    <t>资金战法集</t>
  </si>
  <si>
    <t>个人画像</t>
  </si>
  <si>
    <t>用户输入个人信息（如身份证号码、手机号、银行卡、姓名）进行分析</t>
  </si>
  <si>
    <t>资产趋势</t>
  </si>
  <si>
    <t>通用分析</t>
  </si>
  <si>
    <t>交易明细</t>
  </si>
  <si>
    <t>用户输入一个或多个卡号进行分析，将展示这些卡号的交易明细</t>
  </si>
  <si>
    <t>新增或消失卡号</t>
  </si>
  <si>
    <t>用户输入一个卡号，选择某个时间点或时间段，点击“确定”，展示该卡号在该时间点或时间段的新增交易卡号、消失交易卡号</t>
  </si>
  <si>
    <t>资金来源去向分析</t>
  </si>
  <si>
    <t>对资金的来源去向进行分析</t>
  </si>
  <si>
    <t>异常账号</t>
  </si>
  <si>
    <t>根据交易周期，查找交易异常的账号</t>
  </si>
  <si>
    <t>快进快出</t>
  </si>
  <si>
    <t>根据单笔交易限额、交易时间间隔、特征比分析出资金进入中转账号后快速从中转账号流出的交易</t>
  </si>
  <si>
    <t>单卡分析</t>
  </si>
  <si>
    <t>单卡画像</t>
  </si>
  <si>
    <t>用户输入一个卡号进行分析，展示该账户的基本情况</t>
  </si>
  <si>
    <t>交易列表分析</t>
  </si>
  <si>
    <t>用户输入一个卡号，分析一该卡号与对端卡号间交易的交易频次及交易金额，反应账户间的联系程度</t>
  </si>
  <si>
    <t>日期规律分析</t>
  </si>
  <si>
    <t>用户输入一个卡号，可按筛选条件展示该卡号在日、周、月的交易次数、交易金额等信息</t>
  </si>
  <si>
    <t>时间规律分析</t>
  </si>
  <si>
    <t>用户输入一个卡号，可按筛选条件展示该卡号在不同时间段的交易次数、交易金额、交易金额占比等信息</t>
  </si>
  <si>
    <t>交易网点分析</t>
  </si>
  <si>
    <t>用户输入一个卡号，展示该卡在不同的交易网点的交易次数和交易总金额</t>
  </si>
  <si>
    <t>单笔资金追踪</t>
  </si>
  <si>
    <t>用户输入一个卡号，和其他筛选条件，点击“确定”。弹出符合搜索条件的交易明细数据</t>
  </si>
  <si>
    <t>多卡分析</t>
  </si>
  <si>
    <t>共同账号分析</t>
  </si>
  <si>
    <t>统计指定卡号之间共同交易的卡号</t>
  </si>
  <si>
    <t>交易路径分析</t>
  </si>
  <si>
    <t>统计某一时间段内交易卡号信息路径</t>
  </si>
  <si>
    <t>同一交易地点分析</t>
  </si>
  <si>
    <t>统计某一时间段内同一地点交易信息</t>
  </si>
  <si>
    <t>全网资金流向分析</t>
  </si>
  <si>
    <t>对全网多人多银行卡的资金流向进行分析</t>
  </si>
  <si>
    <t>全维融合分析</t>
  </si>
  <si>
    <t>多数据源融合分析</t>
  </si>
  <si>
    <t>通过对话单、账单、物流单据、基站数据等原始数据的分析结合强大的可视化展现能力，帮助分析人员快速找出可疑团伙，锁定重要嫌疑人，摸清深藏的行为模式，梳理出组织结构，从而挖掘出有价值的情报和线索</t>
  </si>
  <si>
    <t>多案件串并分析</t>
  </si>
  <si>
    <t>根据分析手段或研判过程中获取的各类数据与高危人群、同类历史案件犯罪人员等历史案件的成果数据进行碰撞，寻找可能的嫌疑线索，串并类似案件</t>
  </si>
  <si>
    <t>多维度分析模型</t>
  </si>
  <si>
    <t>通过创新的分析模型设计器，将以工作流的形式进行可视化设计</t>
  </si>
  <si>
    <t>专项分析</t>
  </si>
  <si>
    <t>旅馆住宿分析人员</t>
  </si>
  <si>
    <t>对入住所有旅馆人员数据进行一系列的轨迹分析，从中发现具有特定特征的数据集，并以直观的方式展现</t>
  </si>
  <si>
    <t>民航旅客分析</t>
  </si>
  <si>
    <t>对乘坐飞机出入某地的所有人员信息进行相应的关联分析研判</t>
  </si>
  <si>
    <t>通信数据分析</t>
  </si>
  <si>
    <r>
      <rPr>
        <sz val="10"/>
        <rFont val="宋体"/>
        <charset val="134"/>
      </rPr>
      <t>基于涉案人员通信话单数据（固话/手机</t>
    </r>
    <r>
      <rPr>
        <sz val="10"/>
        <color theme="1"/>
        <rFont val="等线"/>
        <charset val="134"/>
        <scheme val="minor"/>
      </rPr>
      <t>/小灵通）的图形化展现和分析</t>
    </r>
  </si>
  <si>
    <t>信息比对分析</t>
  </si>
  <si>
    <t>针对警务综合平台比对工具产生的比对结果，进一步进行线索发掘和展示，提供详细的图形化轨迹</t>
  </si>
  <si>
    <t>暂住人口分析</t>
  </si>
  <si>
    <t>根据暂住人口数据分析特定人员的住宿轨迹，发现具有规律性特征的轨迹信息，进一步实现和案件信息等的关联分析</t>
  </si>
  <si>
    <t>网吧人员数据分析</t>
  </si>
  <si>
    <t>分析一定时间段嫌疑人员在网吧活动的轨迹情况</t>
  </si>
  <si>
    <t>出租屋分析</t>
  </si>
  <si>
    <t>根据出租屋数据分析不同时间段内特定嫌疑人员入住不同出租屋轨迹，不同嫌疑人入住同一出租屋信息、和出租屋人员相关的案件信息</t>
  </si>
  <si>
    <t>案件分析</t>
  </si>
  <si>
    <t>综合利用个案相关的各类信息进行图形化展现和分析（通用分析调查工具）</t>
  </si>
  <si>
    <t>银行账户分析</t>
  </si>
  <si>
    <t>基于黑名单个体或者帐户，通过工具来针对特定的机构或者帐户再做深层次的交易分析</t>
  </si>
  <si>
    <t>案件串并分析</t>
  </si>
  <si>
    <r>
      <rPr>
        <sz val="10"/>
        <color theme="1"/>
        <rFont val="宋体"/>
        <charset val="134"/>
      </rPr>
      <t>通过案件的各种基本要素（时间/地点</t>
    </r>
    <r>
      <rPr>
        <sz val="10"/>
        <color theme="1"/>
        <rFont val="等线"/>
        <charset val="134"/>
        <scheme val="minor"/>
      </rPr>
      <t>/人物/作案工具)等发现案件之间的公共元素(辅助分析工具)</t>
    </r>
  </si>
  <si>
    <t>小计（一）</t>
  </si>
  <si>
    <t>数据建模协作系统</t>
  </si>
  <si>
    <t>数据建模基础</t>
  </si>
  <si>
    <t>连接数据库</t>
  </si>
  <si>
    <t>支持连接数据库MySQL</t>
  </si>
  <si>
    <t>关闭连接</t>
  </si>
  <si>
    <t>关闭数据库的连接</t>
  </si>
  <si>
    <t>打开连接</t>
  </si>
  <si>
    <t>打开数据库的连接</t>
  </si>
  <si>
    <t>删除连接</t>
  </si>
  <si>
    <t>删除已有的数据库连接</t>
  </si>
  <si>
    <t>数据库表操作</t>
  </si>
  <si>
    <t>新建表</t>
  </si>
  <si>
    <t>支持新建空白表和从文件新建表；从文件新建表根据内容自动推荐表字段类型</t>
  </si>
  <si>
    <t>查看表</t>
  </si>
  <si>
    <t>查看数据库表中的记录</t>
  </si>
  <si>
    <t>删除表</t>
  </si>
  <si>
    <t>删除数据库中的表</t>
  </si>
  <si>
    <t>预设内置表</t>
  </si>
  <si>
    <t>支持用户直接选用软件内置的数据表结构</t>
  </si>
  <si>
    <t>新建案件</t>
  </si>
  <si>
    <t>支持添加新建案件及相应描述信息</t>
  </si>
  <si>
    <t>编辑案件</t>
  </si>
  <si>
    <t>支持编辑案件及相应描述信息</t>
  </si>
  <si>
    <t>数据表移动</t>
  </si>
  <si>
    <t>数据表结构及数据在不同案件中移动</t>
  </si>
  <si>
    <t>案件数据导出</t>
  </si>
  <si>
    <t>导出案件下数据表数据及结构</t>
  </si>
  <si>
    <t>预制表</t>
  </si>
  <si>
    <t>字段</t>
  </si>
  <si>
    <t>预制数据表的列字段及类型</t>
  </si>
  <si>
    <t>索引</t>
  </si>
  <si>
    <t>预制数据表的索引字段，提高检索分析效率</t>
  </si>
  <si>
    <t>字段映射表</t>
  </si>
  <si>
    <t>预制字段映射表，简化导入模板的设置</t>
  </si>
  <si>
    <t>数据导入</t>
  </si>
  <si>
    <t>支持的文件格式</t>
  </si>
  <si>
    <t>支持导入EXCEL、CSV、TXT格式的数据</t>
  </si>
  <si>
    <t>支持在导入时新建数据库表；推荐并预览完全匹配的导入模板，数据导入到相应的数据库表；推荐部分匹配的导入模板，数据导入到相应的数据库表</t>
  </si>
  <si>
    <t>支持批量导入多个文件到数据库表中</t>
  </si>
  <si>
    <t>导入报告</t>
  </si>
  <si>
    <t>导入完成后生成导入报告展示导入结果；如果出现导入错误，会将错误数据导出为CSV文件中，并标明错误的原因。</t>
  </si>
  <si>
    <t>导入模板操作</t>
  </si>
  <si>
    <t>新建模板</t>
  </si>
  <si>
    <t>通过将文件导入到表的映射保存为模板，再次导入相同格式文件时，自动匹配。</t>
  </si>
  <si>
    <t>查看模板</t>
  </si>
  <si>
    <t>查看导入模板的信息</t>
  </si>
  <si>
    <t>重命名模板</t>
  </si>
  <si>
    <t>重命名导入模板</t>
  </si>
  <si>
    <t>删除模板</t>
  </si>
  <si>
    <t>删除导入模板</t>
  </si>
  <si>
    <t>行操作</t>
  </si>
  <si>
    <t>设置标题行以及删除所选行等</t>
  </si>
  <si>
    <t>列清洗</t>
  </si>
  <si>
    <t>支持对文件的行内容进行选择或忽略；支持对文件列内容设置清洗规则；规则包括：
查找并替换结果、移除字符、进制转换、条件替换、日期时间格式转换、取绝对值、新建列、添加后缀、添加前缀、移除前缀、移除后缀</t>
  </si>
  <si>
    <t>清洗规范</t>
  </si>
  <si>
    <t>执行数据导入时，可以对设置好的数据清洗规则保存为清洗规范，方便之后的相同格式数据的清洗。</t>
  </si>
  <si>
    <t>去重规则</t>
  </si>
  <si>
    <t>对所选数据表根据所选字段进行排序后删除重复行的操作</t>
  </si>
  <si>
    <t>去重记录</t>
  </si>
  <si>
    <t>可查看该数据库中数据库表的去重记录，并支持撤销这些去重操作，恢复删除的重复数据</t>
  </si>
  <si>
    <t>新建</t>
  </si>
  <si>
    <t>创建新的清洗规范并保存，参与导入时的清洗规范匹配</t>
  </si>
  <si>
    <t>编辑</t>
  </si>
  <si>
    <t>编辑已有清洗规范并保存，参与导入时的清洗规范匹配</t>
  </si>
  <si>
    <t>重命名</t>
  </si>
  <si>
    <t>对已有的清洗规范重命名，参与导入时的清洗规范匹配</t>
  </si>
  <si>
    <t>删除</t>
  </si>
  <si>
    <t>删除已有清洗规范</t>
  </si>
  <si>
    <t>导入记录管理</t>
  </si>
  <si>
    <t>查看导入记录</t>
  </si>
  <si>
    <t>查看本机的导入记录</t>
  </si>
  <si>
    <t>删除导入的数据</t>
  </si>
  <si>
    <t>选择某次导入记录，可以删除该次导入的数据</t>
  </si>
  <si>
    <t>查看导入报告</t>
  </si>
  <si>
    <t>查看报告，并可查看导入格式不正确的详细数据</t>
  </si>
  <si>
    <t>记录筛选</t>
  </si>
  <si>
    <t>导入记录数据的快速筛选查看</t>
  </si>
  <si>
    <t>可视分析终端连接</t>
  </si>
  <si>
    <t>数据查询接口</t>
  </si>
  <si>
    <t>与内蒙古经侦综合应用系统数据库进行接口对接，进行数据查询</t>
  </si>
  <si>
    <t>战法调用接口</t>
  </si>
  <si>
    <t>与内蒙古经侦综合应用系统智能模型进行接口对接，进行战法调用</t>
  </si>
  <si>
    <t>背景审查</t>
  </si>
  <si>
    <t>利用各系统中的数据进行背景核查</t>
  </si>
  <si>
    <t>数据补充</t>
  </si>
  <si>
    <t>利用各系统中的数据进行数据补充</t>
  </si>
  <si>
    <t>技战法的联动应用</t>
  </si>
  <si>
    <t>针对关注的对象或者风险对象，将对象直接调用云端的技战法，通过平台计算后，将得到的结果返回本地进一步分析</t>
  </si>
  <si>
    <t>前端可视化展现</t>
  </si>
  <si>
    <t>调用各家系统的常见战法进行解析并可视化显示后台结果</t>
  </si>
  <si>
    <t>小计（二）</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</si>
</sst>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Red]\(0.00\)"/>
    <numFmt numFmtId="178" formatCode="0.00_ "/>
    <numFmt numFmtId="179" formatCode="0_ "/>
  </numFmts>
  <fonts count="56">
    <font>
      <sz val="11"/>
      <color theme="1"/>
      <name val="等线"/>
      <charset val="134"/>
      <scheme val="minor"/>
    </font>
    <font>
      <sz val="10"/>
      <color theme="1"/>
      <name val="宋体"/>
      <charset val="134"/>
    </font>
    <font>
      <b/>
      <sz val="12"/>
      <color theme="1"/>
      <name val="宋体"/>
      <charset val="134"/>
    </font>
    <font>
      <b/>
      <sz val="10"/>
      <color theme="1"/>
      <name val="宋体"/>
      <charset val="134"/>
    </font>
    <font>
      <sz val="10"/>
      <name val="宋体"/>
      <charset val="134"/>
    </font>
    <font>
      <sz val="10"/>
      <color rgb="FF000000"/>
      <name val="宋体"/>
      <charset val="134"/>
    </font>
    <font>
      <sz val="10"/>
      <color indexed="8"/>
      <name val="宋体"/>
      <charset val="134"/>
    </font>
    <font>
      <sz val="12"/>
      <name val="宋体"/>
      <charset val="134"/>
    </font>
    <font>
      <b/>
      <sz val="12"/>
      <name val="宋体"/>
      <charset val="134"/>
    </font>
    <font>
      <sz val="16"/>
      <name val="等线"/>
      <charset val="134"/>
      <scheme val="minor"/>
    </font>
    <font>
      <b/>
      <sz val="10"/>
      <name val="等线"/>
      <charset val="134"/>
      <scheme val="minor"/>
    </font>
    <font>
      <b/>
      <sz val="11"/>
      <name val="等线"/>
      <charset val="134"/>
      <scheme val="minor"/>
    </font>
    <font>
      <sz val="11"/>
      <name val="等线"/>
      <charset val="134"/>
      <scheme val="minor"/>
    </font>
    <font>
      <sz val="10"/>
      <name val="等线"/>
      <charset val="134"/>
      <scheme val="minor"/>
    </font>
    <font>
      <sz val="10"/>
      <color rgb="FF000000"/>
      <name val="等线"/>
      <charset val="134"/>
      <scheme val="minor"/>
    </font>
    <font>
      <sz val="10"/>
      <color indexed="8"/>
      <name val="等线"/>
      <charset val="134"/>
      <scheme val="minor"/>
    </font>
    <font>
      <b/>
      <sz val="11"/>
      <color theme="1"/>
      <name val="等线"/>
      <charset val="134"/>
      <scheme val="minor"/>
    </font>
    <font>
      <b/>
      <sz val="11"/>
      <name val="黑体"/>
      <charset val="134"/>
    </font>
    <font>
      <b/>
      <sz val="9"/>
      <name val="黑体"/>
      <charset val="134"/>
    </font>
    <font>
      <sz val="9"/>
      <name val="黑体"/>
      <charset val="134"/>
    </font>
    <font>
      <sz val="9"/>
      <color theme="1"/>
      <name val="黑体"/>
      <charset val="134"/>
    </font>
    <font>
      <b/>
      <sz val="9"/>
      <color rgb="FF000000"/>
      <name val="黑体"/>
      <charset val="134"/>
    </font>
    <font>
      <sz val="9"/>
      <color rgb="FF000000"/>
      <name val="黑体"/>
      <charset val="134"/>
    </font>
    <font>
      <b/>
      <sz val="9"/>
      <color theme="1"/>
      <name val="黑体"/>
      <charset val="134"/>
    </font>
    <font>
      <b/>
      <sz val="10"/>
      <name val="宋体"/>
      <charset val="134"/>
    </font>
    <font>
      <b/>
      <sz val="10"/>
      <color theme="1"/>
      <name val="等线"/>
      <charset val="134"/>
      <scheme val="minor"/>
    </font>
    <font>
      <sz val="10.5"/>
      <color theme="1"/>
      <name val="黑体"/>
      <charset val="134"/>
    </font>
    <font>
      <b/>
      <sz val="14"/>
      <color theme="1"/>
      <name val="宋体"/>
      <charset val="134"/>
    </font>
    <font>
      <sz val="10"/>
      <name val="仿宋"/>
      <charset val="134"/>
    </font>
    <font>
      <sz val="10"/>
      <color theme="1"/>
      <name val="仿宋"/>
      <charset val="134"/>
    </font>
    <font>
      <b/>
      <sz val="10"/>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SimSun"/>
      <charset val="134"/>
    </font>
    <font>
      <sz val="11"/>
      <color indexed="8"/>
      <name val="宋体"/>
      <charset val="134"/>
    </font>
    <font>
      <sz val="12"/>
      <name val="Times New Roman"/>
      <charset val="134"/>
    </font>
    <font>
      <sz val="10"/>
      <name val="Helv"/>
      <charset val="134"/>
    </font>
    <font>
      <sz val="10"/>
      <name val="Times New Roman"/>
      <charset val="134"/>
    </font>
    <font>
      <sz val="10"/>
      <color theme="1"/>
      <name val="等线"/>
      <charset val="134"/>
      <scheme val="minor"/>
    </font>
  </fonts>
  <fills count="39">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FFC000"/>
        <bgColor indexed="64"/>
      </patternFill>
    </fill>
    <fill>
      <patternFill patternType="solid">
        <fgColor indexed="22"/>
        <bgColor indexed="64"/>
      </patternFill>
    </fill>
    <fill>
      <patternFill patternType="solid">
        <fgColor theme="4" tint="0.599993896298105"/>
        <bgColor indexed="64"/>
      </patternFill>
    </fill>
    <fill>
      <patternFill patternType="solid">
        <fgColor theme="5" tint="0.799829096346934"/>
        <bgColor indexed="64"/>
      </patternFill>
    </fill>
    <fill>
      <patternFill patternType="solid">
        <fgColor theme="3"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8">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0" fillId="9" borderId="5" applyNumberFormat="0" applyFont="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6" applyNumberFormat="0" applyFill="0" applyAlignment="0" applyProtection="0">
      <alignment vertical="center"/>
    </xf>
    <xf numFmtId="0" fontId="37" fillId="0" borderId="6" applyNumberFormat="0" applyFill="0" applyAlignment="0" applyProtection="0">
      <alignment vertical="center"/>
    </xf>
    <xf numFmtId="0" fontId="38" fillId="0" borderId="7" applyNumberFormat="0" applyFill="0" applyAlignment="0" applyProtection="0">
      <alignment vertical="center"/>
    </xf>
    <xf numFmtId="0" fontId="38" fillId="0" borderId="0" applyNumberFormat="0" applyFill="0" applyBorder="0" applyAlignment="0" applyProtection="0">
      <alignment vertical="center"/>
    </xf>
    <xf numFmtId="0" fontId="39" fillId="10" borderId="8" applyNumberFormat="0" applyAlignment="0" applyProtection="0">
      <alignment vertical="center"/>
    </xf>
    <xf numFmtId="0" fontId="40" fillId="11" borderId="9" applyNumberFormat="0" applyAlignment="0" applyProtection="0">
      <alignment vertical="center"/>
    </xf>
    <xf numFmtId="0" fontId="41" fillId="11" borderId="8" applyNumberFormat="0" applyAlignment="0" applyProtection="0">
      <alignment vertical="center"/>
    </xf>
    <xf numFmtId="0" fontId="42" fillId="12" borderId="10" applyNumberFormat="0" applyAlignment="0" applyProtection="0">
      <alignment vertical="center"/>
    </xf>
    <xf numFmtId="0" fontId="43" fillId="0" borderId="11" applyNumberFormat="0" applyFill="0" applyAlignment="0" applyProtection="0">
      <alignment vertical="center"/>
    </xf>
    <xf numFmtId="0" fontId="44" fillId="0" borderId="12" applyNumberFormat="0" applyFill="0" applyAlignment="0" applyProtection="0">
      <alignment vertical="center"/>
    </xf>
    <xf numFmtId="0" fontId="45" fillId="13" borderId="0" applyNumberFormat="0" applyBorder="0" applyAlignment="0" applyProtection="0">
      <alignment vertical="center"/>
    </xf>
    <xf numFmtId="0" fontId="46" fillId="14" borderId="0" applyNumberFormat="0" applyBorder="0" applyAlignment="0" applyProtection="0">
      <alignment vertical="center"/>
    </xf>
    <xf numFmtId="0" fontId="47" fillId="15" borderId="0" applyNumberFormat="0" applyBorder="0" applyAlignment="0" applyProtection="0">
      <alignment vertical="center"/>
    </xf>
    <xf numFmtId="0" fontId="48" fillId="16" borderId="0" applyNumberFormat="0" applyBorder="0" applyAlignment="0" applyProtection="0">
      <alignment vertical="center"/>
    </xf>
    <xf numFmtId="0" fontId="49" fillId="17" borderId="0" applyNumberFormat="0" applyBorder="0" applyAlignment="0" applyProtection="0">
      <alignment vertical="center"/>
    </xf>
    <xf numFmtId="0" fontId="49" fillId="6" borderId="0" applyNumberFormat="0" applyBorder="0" applyAlignment="0" applyProtection="0">
      <alignment vertical="center"/>
    </xf>
    <xf numFmtId="0" fontId="48" fillId="18" borderId="0" applyNumberFormat="0" applyBorder="0" applyAlignment="0" applyProtection="0">
      <alignment vertical="center"/>
    </xf>
    <xf numFmtId="0" fontId="48" fillId="19" borderId="0" applyNumberFormat="0" applyBorder="0" applyAlignment="0" applyProtection="0">
      <alignment vertical="center"/>
    </xf>
    <xf numFmtId="0" fontId="49" fillId="20" borderId="0" applyNumberFormat="0" applyBorder="0" applyAlignment="0" applyProtection="0">
      <alignment vertical="center"/>
    </xf>
    <xf numFmtId="0" fontId="49" fillId="21" borderId="0" applyNumberFormat="0" applyBorder="0" applyAlignment="0" applyProtection="0">
      <alignment vertical="center"/>
    </xf>
    <xf numFmtId="0" fontId="48" fillId="22" borderId="0" applyNumberFormat="0" applyBorder="0" applyAlignment="0" applyProtection="0">
      <alignment vertical="center"/>
    </xf>
    <xf numFmtId="0" fontId="48" fillId="23" borderId="0" applyNumberFormat="0" applyBorder="0" applyAlignment="0" applyProtection="0">
      <alignment vertical="center"/>
    </xf>
    <xf numFmtId="0" fontId="49" fillId="24" borderId="0" applyNumberFormat="0" applyBorder="0" applyAlignment="0" applyProtection="0">
      <alignment vertical="center"/>
    </xf>
    <xf numFmtId="0" fontId="49" fillId="25" borderId="0" applyNumberFormat="0" applyBorder="0" applyAlignment="0" applyProtection="0">
      <alignment vertical="center"/>
    </xf>
    <xf numFmtId="0" fontId="48" fillId="26" borderId="0" applyNumberFormat="0" applyBorder="0" applyAlignment="0" applyProtection="0">
      <alignment vertical="center"/>
    </xf>
    <xf numFmtId="0" fontId="48" fillId="27" borderId="0" applyNumberFormat="0" applyBorder="0" applyAlignment="0" applyProtection="0">
      <alignment vertical="center"/>
    </xf>
    <xf numFmtId="0" fontId="49" fillId="28" borderId="0" applyNumberFormat="0" applyBorder="0" applyAlignment="0" applyProtection="0">
      <alignment vertical="center"/>
    </xf>
    <xf numFmtId="0" fontId="49" fillId="29" borderId="0" applyNumberFormat="0" applyBorder="0" applyAlignment="0" applyProtection="0">
      <alignment vertical="center"/>
    </xf>
    <xf numFmtId="0" fontId="48" fillId="30" borderId="0" applyNumberFormat="0" applyBorder="0" applyAlignment="0" applyProtection="0">
      <alignment vertical="center"/>
    </xf>
    <xf numFmtId="0" fontId="48" fillId="31" borderId="0" applyNumberFormat="0" applyBorder="0" applyAlignment="0" applyProtection="0">
      <alignment vertical="center"/>
    </xf>
    <xf numFmtId="0" fontId="49" fillId="32" borderId="0" applyNumberFormat="0" applyBorder="0" applyAlignment="0" applyProtection="0">
      <alignment vertical="center"/>
    </xf>
    <xf numFmtId="0" fontId="49" fillId="33" borderId="0" applyNumberFormat="0" applyBorder="0" applyAlignment="0" applyProtection="0">
      <alignment vertical="center"/>
    </xf>
    <xf numFmtId="0" fontId="48" fillId="34" borderId="0" applyNumberFormat="0" applyBorder="0" applyAlignment="0" applyProtection="0">
      <alignment vertical="center"/>
    </xf>
    <xf numFmtId="0" fontId="48" fillId="35" borderId="0" applyNumberFormat="0" applyBorder="0" applyAlignment="0" applyProtection="0">
      <alignment vertical="center"/>
    </xf>
    <xf numFmtId="0" fontId="49" fillId="36" borderId="0" applyNumberFormat="0" applyBorder="0" applyAlignment="0" applyProtection="0">
      <alignment vertical="center"/>
    </xf>
    <xf numFmtId="0" fontId="49" fillId="37" borderId="0" applyNumberFormat="0" applyBorder="0" applyAlignment="0" applyProtection="0">
      <alignment vertical="center"/>
    </xf>
    <xf numFmtId="0" fontId="48" fillId="38" borderId="0" applyNumberFormat="0" applyBorder="0" applyAlignment="0" applyProtection="0">
      <alignment vertical="center"/>
    </xf>
    <xf numFmtId="0" fontId="7" fillId="0" borderId="0"/>
    <xf numFmtId="0" fontId="50" fillId="0" borderId="0"/>
    <xf numFmtId="0" fontId="0" fillId="0" borderId="0">
      <alignment vertical="center"/>
    </xf>
    <xf numFmtId="0" fontId="0" fillId="0" borderId="0"/>
    <xf numFmtId="0" fontId="0" fillId="0" borderId="0">
      <alignment vertical="center"/>
    </xf>
    <xf numFmtId="0" fontId="0" fillId="0" borderId="0"/>
    <xf numFmtId="0" fontId="7" fillId="0" borderId="0">
      <alignment vertical="center"/>
    </xf>
    <xf numFmtId="0" fontId="7"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51" fillId="0" borderId="0" applyProtection="0">
      <alignment vertical="center"/>
    </xf>
    <xf numFmtId="0" fontId="52" fillId="0" borderId="0"/>
    <xf numFmtId="0" fontId="53" fillId="0" borderId="0"/>
    <xf numFmtId="0" fontId="52" fillId="0" borderId="0"/>
    <xf numFmtId="0" fontId="7" fillId="0" borderId="0"/>
    <xf numFmtId="43" fontId="7" fillId="0" borderId="0" applyFont="0" applyFill="0" applyBorder="0" applyAlignment="0" applyProtection="0">
      <alignment vertical="center"/>
    </xf>
  </cellStyleXfs>
  <cellXfs count="144">
    <xf numFmtId="0" fontId="0" fillId="0" borderId="0" xfId="0"/>
    <xf numFmtId="0" fontId="1" fillId="0" borderId="0" xfId="0" applyFont="1" applyFill="1"/>
    <xf numFmtId="0" fontId="1" fillId="0" borderId="0" xfId="0" applyFont="1" applyFill="1" applyAlignment="1">
      <alignment horizontal="left"/>
    </xf>
    <xf numFmtId="0" fontId="1" fillId="0" borderId="0" xfId="0" applyFont="1" applyFill="1" applyAlignment="1">
      <alignment horizontal="right"/>
    </xf>
    <xf numFmtId="0" fontId="0" fillId="0" borderId="0" xfId="0" applyFill="1"/>
    <xf numFmtId="0" fontId="2" fillId="0" borderId="0" xfId="0" applyFont="1" applyFill="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right"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right" vertical="center" wrapText="1"/>
    </xf>
    <xf numFmtId="177" fontId="3" fillId="0" borderId="1" xfId="0" applyNumberFormat="1" applyFont="1" applyFill="1" applyBorder="1" applyAlignment="1">
      <alignment vertical="center" wrapText="1"/>
    </xf>
    <xf numFmtId="0" fontId="1" fillId="0" borderId="1" xfId="0" applyFont="1" applyFill="1" applyBorder="1" applyAlignment="1">
      <alignment horizontal="left" vertical="center"/>
    </xf>
    <xf numFmtId="0" fontId="1" fillId="0" borderId="1" xfId="0" applyFont="1" applyFill="1" applyBorder="1" applyAlignment="1">
      <alignment horizontal="left" vertical="center" wrapText="1"/>
    </xf>
    <xf numFmtId="0" fontId="1" fillId="0" borderId="1" xfId="0" applyFont="1" applyFill="1" applyBorder="1" applyAlignment="1">
      <alignment horizontal="right" vertical="center" wrapText="1"/>
    </xf>
    <xf numFmtId="177" fontId="1" fillId="0" borderId="1" xfId="0" applyNumberFormat="1" applyFont="1" applyFill="1" applyBorder="1" applyAlignment="1">
      <alignment horizontal="right" vertical="center" wrapText="1"/>
    </xf>
    <xf numFmtId="0" fontId="4" fillId="0" borderId="1" xfId="63" applyFont="1" applyFill="1" applyBorder="1" applyAlignment="1">
      <alignment horizontal="right" vertical="center" wrapText="1"/>
    </xf>
    <xf numFmtId="0" fontId="5" fillId="0" borderId="1" xfId="51" applyFont="1" applyFill="1" applyBorder="1" applyAlignment="1">
      <alignment horizontal="left" vertical="center" wrapText="1"/>
    </xf>
    <xf numFmtId="0" fontId="6" fillId="0" borderId="1" xfId="0" applyFont="1" applyFill="1" applyBorder="1" applyAlignment="1">
      <alignment horizontal="left" vertical="center" wrapText="1"/>
    </xf>
    <xf numFmtId="0" fontId="4" fillId="0" borderId="1" xfId="0" applyFont="1" applyFill="1" applyBorder="1" applyAlignment="1">
      <alignment horizontal="right" vertical="center" wrapText="1"/>
    </xf>
    <xf numFmtId="0" fontId="4" fillId="0" borderId="1" xfId="63" applyFont="1" applyFill="1" applyBorder="1" applyAlignment="1">
      <alignment horizontal="left" vertical="center" wrapText="1"/>
    </xf>
    <xf numFmtId="0" fontId="6" fillId="0" borderId="1" xfId="0" applyFont="1" applyFill="1" applyBorder="1" applyAlignment="1">
      <alignment horizontal="right" vertical="center"/>
    </xf>
    <xf numFmtId="49" fontId="1" fillId="0" borderId="1" xfId="0" applyNumberFormat="1" applyFont="1" applyFill="1" applyBorder="1" applyAlignment="1">
      <alignment horizontal="left" vertical="center"/>
    </xf>
    <xf numFmtId="0" fontId="6" fillId="0" borderId="1" xfId="0" applyFont="1" applyFill="1" applyBorder="1" applyAlignment="1">
      <alignment horizontal="right" vertical="center" wrapText="1"/>
    </xf>
    <xf numFmtId="0" fontId="1" fillId="0" borderId="1" xfId="0" applyFont="1" applyFill="1" applyBorder="1" applyAlignment="1">
      <alignment horizontal="left" wrapText="1"/>
    </xf>
    <xf numFmtId="0" fontId="1" fillId="0" borderId="1" xfId="0" applyFont="1" applyFill="1" applyBorder="1" applyAlignment="1">
      <alignment horizontal="right"/>
    </xf>
    <xf numFmtId="177" fontId="1" fillId="0" borderId="1" xfId="0" applyNumberFormat="1" applyFont="1" applyFill="1" applyBorder="1" applyAlignment="1">
      <alignment horizontal="right" wrapText="1"/>
    </xf>
    <xf numFmtId="0" fontId="1" fillId="0" borderId="1" xfId="59" applyFont="1" applyFill="1" applyBorder="1" applyAlignment="1">
      <alignment horizontal="left" vertical="center"/>
    </xf>
    <xf numFmtId="0" fontId="1" fillId="0" borderId="1" xfId="59" applyFont="1" applyFill="1" applyBorder="1" applyAlignment="1">
      <alignment horizontal="left" vertical="center" wrapText="1"/>
    </xf>
    <xf numFmtId="0" fontId="4" fillId="0" borderId="1" xfId="56" applyFont="1" applyFill="1" applyBorder="1" applyAlignment="1">
      <alignment horizontal="left" vertical="center" wrapText="1"/>
    </xf>
    <xf numFmtId="0" fontId="5" fillId="0" borderId="1" xfId="60" applyFont="1" applyFill="1" applyBorder="1" applyAlignment="1">
      <alignment horizontal="left" vertical="center" wrapText="1"/>
    </xf>
    <xf numFmtId="0" fontId="4" fillId="0" borderId="1" xfId="53" applyFont="1" applyFill="1" applyBorder="1" applyAlignment="1">
      <alignment horizontal="left" vertical="center" wrapText="1"/>
    </xf>
    <xf numFmtId="0" fontId="1" fillId="0" borderId="1" xfId="56" applyFont="1" applyFill="1" applyBorder="1" applyAlignment="1">
      <alignment horizontal="left" vertical="center" wrapText="1"/>
    </xf>
    <xf numFmtId="0" fontId="6" fillId="0" borderId="1" xfId="56" applyFont="1" applyFill="1" applyBorder="1" applyAlignment="1">
      <alignment horizontal="right" vertical="center" wrapText="1"/>
    </xf>
    <xf numFmtId="0" fontId="4" fillId="0" borderId="1" xfId="56" applyFont="1" applyFill="1" applyBorder="1" applyAlignment="1">
      <alignment horizontal="right" vertical="center" wrapText="1"/>
    </xf>
    <xf numFmtId="0" fontId="4" fillId="0" borderId="1" xfId="0" applyFont="1" applyFill="1" applyBorder="1" applyAlignment="1">
      <alignment horizontal="left" vertical="center" wrapText="1"/>
    </xf>
    <xf numFmtId="0" fontId="1" fillId="0" borderId="1" xfId="0" applyFont="1" applyFill="1" applyBorder="1" applyAlignment="1">
      <alignment horizontal="left"/>
    </xf>
    <xf numFmtId="0" fontId="1" fillId="0" borderId="1" xfId="0" applyFont="1" applyFill="1" applyBorder="1" applyAlignment="1">
      <alignment horizontal="center" vertical="center"/>
    </xf>
    <xf numFmtId="0" fontId="0" fillId="0" borderId="1" xfId="0" applyFont="1" applyBorder="1" applyAlignment="1">
      <alignment wrapText="1"/>
    </xf>
    <xf numFmtId="0" fontId="0" fillId="0" borderId="1" xfId="0" applyBorder="1" applyAlignment="1">
      <alignment horizontal="center"/>
    </xf>
    <xf numFmtId="0" fontId="0" fillId="0" borderId="1" xfId="0" applyFont="1" applyBorder="1" applyAlignment="1">
      <alignment horizontal="center"/>
    </xf>
    <xf numFmtId="0" fontId="0" fillId="0" borderId="1" xfId="0" applyFont="1" applyFill="1" applyBorder="1" applyAlignment="1">
      <alignment horizontal="center"/>
    </xf>
    <xf numFmtId="0" fontId="0" fillId="0" borderId="1" xfId="0" applyFont="1" applyBorder="1" applyAlignment="1">
      <alignment vertical="top" wrapText="1"/>
    </xf>
    <xf numFmtId="0" fontId="0" fillId="0" borderId="1" xfId="0" applyFont="1" applyFill="1" applyBorder="1" applyAlignment="1">
      <alignment wrapText="1"/>
    </xf>
    <xf numFmtId="49" fontId="1" fillId="2" borderId="1" xfId="0" applyNumberFormat="1" applyFont="1" applyFill="1" applyBorder="1" applyAlignment="1">
      <alignment horizontal="center" vertical="center" wrapText="1"/>
    </xf>
    <xf numFmtId="0" fontId="4" fillId="0" borderId="1" xfId="0" applyFont="1" applyFill="1" applyBorder="1" applyAlignment="1">
      <alignment horizontal="left" vertical="center"/>
    </xf>
    <xf numFmtId="2" fontId="3" fillId="3"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178" fontId="1" fillId="0" borderId="1" xfId="0" applyNumberFormat="1" applyFont="1" applyFill="1" applyBorder="1" applyAlignment="1">
      <alignment horizontal="center" vertical="center"/>
    </xf>
    <xf numFmtId="0" fontId="1" fillId="4" borderId="1" xfId="0" applyFont="1" applyFill="1" applyBorder="1" applyAlignment="1">
      <alignment horizontal="center" vertical="center"/>
    </xf>
    <xf numFmtId="0" fontId="1" fillId="2" borderId="1" xfId="0" applyFont="1" applyFill="1" applyBorder="1" applyAlignment="1">
      <alignment horizontal="center" vertical="center"/>
    </xf>
    <xf numFmtId="0" fontId="1" fillId="0" borderId="1" xfId="0" applyNumberFormat="1" applyFont="1" applyFill="1" applyBorder="1" applyAlignment="1">
      <alignment horizontal="center" vertical="center"/>
    </xf>
    <xf numFmtId="0" fontId="7" fillId="0" borderId="0" xfId="63" applyFont="1" applyAlignment="1">
      <alignment vertical="center" wrapText="1"/>
    </xf>
    <xf numFmtId="49" fontId="8" fillId="0" borderId="0" xfId="63" applyNumberFormat="1" applyFont="1" applyAlignment="1">
      <alignment horizontal="center" vertical="center" wrapText="1"/>
    </xf>
    <xf numFmtId="0" fontId="7" fillId="0" borderId="0" xfId="63" applyFont="1" applyAlignment="1">
      <alignment wrapText="1"/>
    </xf>
    <xf numFmtId="0" fontId="7" fillId="0" borderId="0" xfId="63" applyFont="1" applyAlignment="1">
      <alignment horizontal="center" wrapText="1"/>
    </xf>
    <xf numFmtId="176" fontId="7" fillId="0" borderId="0" xfId="63" applyNumberFormat="1" applyFont="1" applyAlignment="1">
      <alignment horizontal="center" vertical="center" wrapText="1"/>
    </xf>
    <xf numFmtId="0" fontId="9" fillId="5" borderId="1" xfId="64" applyFont="1" applyFill="1" applyBorder="1" applyAlignment="1">
      <alignment horizontal="center" vertical="center" wrapText="1"/>
    </xf>
    <xf numFmtId="49" fontId="10" fillId="0" borderId="1" xfId="63" applyNumberFormat="1" applyFont="1" applyBorder="1" applyAlignment="1">
      <alignment horizontal="center" vertical="center" wrapText="1"/>
    </xf>
    <xf numFmtId="0" fontId="10" fillId="0" borderId="1" xfId="63" applyFont="1" applyBorder="1" applyAlignment="1">
      <alignment horizontal="center" vertical="center" wrapText="1"/>
    </xf>
    <xf numFmtId="176" fontId="10" fillId="0" borderId="1" xfId="63" applyNumberFormat="1" applyFont="1" applyBorder="1" applyAlignment="1">
      <alignment horizontal="center" vertical="center" wrapText="1"/>
    </xf>
    <xf numFmtId="0" fontId="4" fillId="0" borderId="0" xfId="63" applyFont="1" applyAlignment="1">
      <alignment wrapText="1"/>
    </xf>
    <xf numFmtId="49" fontId="11" fillId="6" borderId="1" xfId="63" applyNumberFormat="1" applyFont="1" applyFill="1" applyBorder="1" applyAlignment="1">
      <alignment horizontal="center" vertical="center" wrapText="1"/>
    </xf>
    <xf numFmtId="0" fontId="11" fillId="6" borderId="1" xfId="63" applyFont="1" applyFill="1" applyBorder="1" applyAlignment="1">
      <alignment vertical="center" wrapText="1"/>
    </xf>
    <xf numFmtId="0" fontId="11" fillId="6" borderId="1" xfId="63" applyFont="1" applyFill="1" applyBorder="1" applyAlignment="1">
      <alignment horizontal="center" vertical="center" wrapText="1"/>
    </xf>
    <xf numFmtId="0" fontId="12" fillId="6" borderId="1" xfId="63" applyFont="1" applyFill="1" applyBorder="1" applyAlignment="1">
      <alignment horizontal="center" vertical="center" wrapText="1"/>
    </xf>
    <xf numFmtId="49" fontId="10" fillId="7" borderId="1" xfId="63" applyNumberFormat="1" applyFont="1" applyFill="1" applyBorder="1" applyAlignment="1">
      <alignment horizontal="center" vertical="center" wrapText="1"/>
    </xf>
    <xf numFmtId="0" fontId="10" fillId="7" borderId="1" xfId="63" applyFont="1" applyFill="1" applyBorder="1" applyAlignment="1">
      <alignment horizontal="left" vertical="center" wrapText="1"/>
    </xf>
    <xf numFmtId="0" fontId="10" fillId="7" borderId="1" xfId="63" applyFont="1" applyFill="1" applyBorder="1" applyAlignment="1">
      <alignment horizontal="center" vertical="center" wrapText="1"/>
    </xf>
    <xf numFmtId="0" fontId="13" fillId="7" borderId="1" xfId="63" applyFont="1" applyFill="1" applyBorder="1" applyAlignment="1">
      <alignment horizontal="center" vertical="center" wrapText="1"/>
    </xf>
    <xf numFmtId="49" fontId="13" fillId="0" borderId="1" xfId="63" applyNumberFormat="1" applyFont="1" applyBorder="1" applyAlignment="1">
      <alignment horizontal="center" vertical="center" wrapText="1"/>
    </xf>
    <xf numFmtId="0" fontId="14" fillId="0" borderId="1" xfId="51" applyFont="1" applyBorder="1" applyAlignment="1">
      <alignment horizontal="left" vertical="center" wrapText="1"/>
    </xf>
    <xf numFmtId="0" fontId="13" fillId="0" borderId="1" xfId="63" applyFont="1" applyBorder="1" applyAlignment="1">
      <alignment horizontal="center" vertical="center" wrapText="1"/>
    </xf>
    <xf numFmtId="0" fontId="15" fillId="0" borderId="1" xfId="0" applyFont="1" applyBorder="1" applyAlignment="1">
      <alignment horizontal="lef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0" fontId="13" fillId="0" borderId="1" xfId="63" applyFont="1" applyBorder="1" applyAlignment="1">
      <alignment horizontal="left" vertical="center" wrapText="1"/>
    </xf>
    <xf numFmtId="0" fontId="10" fillId="8" borderId="1" xfId="63" applyFont="1" applyFill="1" applyBorder="1" applyAlignment="1">
      <alignment horizontal="center" vertical="center" wrapText="1"/>
    </xf>
    <xf numFmtId="0" fontId="13" fillId="8" borderId="1" xfId="63" applyFont="1" applyFill="1" applyBorder="1" applyAlignment="1">
      <alignment horizontal="center" vertical="center" wrapText="1"/>
    </xf>
    <xf numFmtId="176" fontId="10" fillId="8" borderId="1" xfId="63" applyNumberFormat="1" applyFont="1" applyFill="1" applyBorder="1" applyAlignment="1">
      <alignment horizontal="center" vertical="center" wrapText="1"/>
    </xf>
    <xf numFmtId="0" fontId="0" fillId="0" borderId="0" xfId="0" applyFont="1" applyFill="1" applyAlignment="1">
      <alignment vertical="center"/>
    </xf>
    <xf numFmtId="0" fontId="16" fillId="0" borderId="0" xfId="0" applyFont="1" applyFill="1" applyAlignment="1">
      <alignment vertical="center"/>
    </xf>
    <xf numFmtId="0" fontId="1" fillId="0" borderId="0" xfId="0" applyFont="1" applyFill="1" applyAlignment="1">
      <alignment horizontal="center" vertical="center"/>
    </xf>
    <xf numFmtId="178" fontId="1" fillId="0" borderId="0" xfId="0" applyNumberFormat="1" applyFont="1" applyFill="1" applyAlignment="1">
      <alignment horizontal="right" vertical="center"/>
    </xf>
    <xf numFmtId="179" fontId="1" fillId="0" borderId="0" xfId="0" applyNumberFormat="1" applyFont="1" applyFill="1" applyAlignment="1">
      <alignment horizontal="center" vertical="center"/>
    </xf>
    <xf numFmtId="178" fontId="1" fillId="0" borderId="0" xfId="0" applyNumberFormat="1" applyFont="1" applyFill="1" applyAlignment="1">
      <alignment horizontal="center" vertical="center"/>
    </xf>
    <xf numFmtId="0" fontId="0" fillId="0" borderId="0" xfId="0" applyFill="1" applyAlignment="1">
      <alignment vertical="center"/>
    </xf>
    <xf numFmtId="0" fontId="17" fillId="0" borderId="0" xfId="0" applyFont="1" applyFill="1" applyBorder="1" applyAlignment="1">
      <alignment horizontal="center" vertical="center"/>
    </xf>
    <xf numFmtId="0" fontId="18" fillId="0" borderId="0" xfId="0" applyFont="1" applyFill="1" applyBorder="1" applyAlignment="1">
      <alignment horizontal="left" vertical="center"/>
    </xf>
    <xf numFmtId="178" fontId="18" fillId="0" borderId="0" xfId="0" applyNumberFormat="1" applyFont="1" applyFill="1" applyBorder="1" applyAlignment="1">
      <alignment horizontal="left" vertical="center"/>
    </xf>
    <xf numFmtId="179" fontId="19" fillId="0" borderId="0" xfId="0" applyNumberFormat="1" applyFont="1" applyFill="1" applyBorder="1" applyAlignment="1">
      <alignment horizontal="center" vertical="center"/>
    </xf>
    <xf numFmtId="178" fontId="19" fillId="0" borderId="0" xfId="0" applyNumberFormat="1" applyFont="1" applyFill="1" applyBorder="1" applyAlignment="1">
      <alignment horizontal="center" vertical="center"/>
    </xf>
    <xf numFmtId="0" fontId="20" fillId="0" borderId="0" xfId="0" applyFont="1" applyFill="1" applyBorder="1" applyAlignment="1">
      <alignment vertical="center"/>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178" fontId="21" fillId="0" borderId="1" xfId="0" applyNumberFormat="1" applyFont="1" applyBorder="1" applyAlignment="1">
      <alignment horizontal="center" vertical="center" wrapText="1"/>
    </xf>
    <xf numFmtId="179" fontId="21" fillId="0" borderId="1" xfId="0" applyNumberFormat="1" applyFont="1" applyBorder="1" applyAlignment="1">
      <alignment horizontal="center" vertical="center" wrapText="1"/>
    </xf>
    <xf numFmtId="0" fontId="22" fillId="0" borderId="1" xfId="0" applyFont="1" applyFill="1" applyBorder="1" applyAlignment="1">
      <alignment horizontal="center" vertical="center"/>
    </xf>
    <xf numFmtId="178" fontId="19" fillId="0" borderId="1" xfId="66" applyNumberFormat="1" applyFont="1" applyBorder="1" applyAlignment="1">
      <alignment horizontal="center" vertical="center"/>
    </xf>
    <xf numFmtId="0" fontId="23" fillId="0" borderId="1" xfId="0" applyFont="1" applyFill="1" applyBorder="1" applyAlignment="1">
      <alignment horizontal="center" vertical="center" wrapText="1"/>
    </xf>
    <xf numFmtId="178" fontId="23" fillId="0" borderId="1" xfId="0" applyNumberFormat="1" applyFont="1" applyFill="1" applyBorder="1" applyAlignment="1">
      <alignment horizontal="center" vertical="center" wrapText="1"/>
    </xf>
    <xf numFmtId="178" fontId="23" fillId="0" borderId="1" xfId="0" applyNumberFormat="1" applyFont="1" applyFill="1" applyBorder="1" applyAlignment="1">
      <alignment horizontal="center" vertical="center"/>
    </xf>
    <xf numFmtId="0" fontId="20"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178" fontId="20" fillId="0" borderId="1" xfId="0" applyNumberFormat="1" applyFont="1" applyFill="1" applyBorder="1" applyAlignment="1">
      <alignment horizontal="center" vertical="center" wrapText="1"/>
    </xf>
    <xf numFmtId="178" fontId="20" fillId="0" borderId="1" xfId="0" applyNumberFormat="1" applyFont="1" applyFill="1" applyBorder="1" applyAlignment="1">
      <alignment horizontal="center" vertical="center"/>
    </xf>
    <xf numFmtId="0" fontId="20" fillId="0" borderId="1" xfId="0" applyFont="1" applyFill="1" applyBorder="1" applyAlignment="1">
      <alignment horizontal="center" vertical="center" wrapText="1"/>
    </xf>
    <xf numFmtId="178" fontId="18" fillId="0" borderId="1" xfId="0" applyNumberFormat="1" applyFont="1" applyFill="1" applyBorder="1" applyAlignment="1">
      <alignment horizontal="center" vertical="center" wrapText="1"/>
    </xf>
    <xf numFmtId="0" fontId="19" fillId="0" borderId="1" xfId="0" applyFont="1" applyFill="1" applyBorder="1" applyAlignment="1">
      <alignment horizontal="center" vertical="center"/>
    </xf>
    <xf numFmtId="178" fontId="18" fillId="0" borderId="1" xfId="0" applyNumberFormat="1" applyFont="1" applyFill="1" applyBorder="1" applyAlignment="1">
      <alignment horizontal="center" vertical="center"/>
    </xf>
    <xf numFmtId="0" fontId="23" fillId="0" borderId="1" xfId="0" applyFont="1" applyFill="1" applyBorder="1" applyAlignment="1">
      <alignment horizontal="center" vertical="center"/>
    </xf>
    <xf numFmtId="0" fontId="16" fillId="0" borderId="0" xfId="0" applyFont="1" applyFill="1" applyAlignment="1">
      <alignment horizontal="center" vertical="center"/>
    </xf>
    <xf numFmtId="0" fontId="19" fillId="0" borderId="1" xfId="0" applyFont="1" applyFill="1" applyBorder="1" applyAlignment="1">
      <alignment horizontal="center" vertical="center" wrapText="1"/>
    </xf>
    <xf numFmtId="49" fontId="18" fillId="0" borderId="2" xfId="0" applyNumberFormat="1" applyFont="1" applyFill="1" applyBorder="1" applyAlignment="1">
      <alignment horizontal="center" vertical="center"/>
    </xf>
    <xf numFmtId="49" fontId="18" fillId="0" borderId="3" xfId="0" applyNumberFormat="1" applyFont="1" applyFill="1" applyBorder="1" applyAlignment="1">
      <alignment horizontal="center" vertical="center"/>
    </xf>
    <xf numFmtId="49" fontId="18" fillId="0" borderId="4" xfId="0" applyNumberFormat="1" applyFont="1" applyFill="1" applyBorder="1" applyAlignment="1">
      <alignment horizontal="center" vertical="center"/>
    </xf>
    <xf numFmtId="178" fontId="23" fillId="0" borderId="1" xfId="0" applyNumberFormat="1" applyFont="1" applyFill="1" applyBorder="1" applyAlignment="1">
      <alignment horizontal="right" vertical="center"/>
    </xf>
    <xf numFmtId="0" fontId="23" fillId="0" borderId="1" xfId="0" applyFont="1" applyFill="1" applyBorder="1" applyAlignment="1">
      <alignment vertical="center"/>
    </xf>
    <xf numFmtId="49" fontId="24" fillId="0" borderId="0" xfId="0" applyNumberFormat="1" applyFont="1" applyFill="1" applyBorder="1" applyAlignment="1">
      <alignment horizontal="center" vertical="center"/>
    </xf>
    <xf numFmtId="0" fontId="24" fillId="0" borderId="0" xfId="0" applyFont="1" applyFill="1" applyBorder="1" applyAlignment="1">
      <alignment horizontal="center" vertical="center" wrapText="1"/>
    </xf>
    <xf numFmtId="178" fontId="3" fillId="0" borderId="0" xfId="0" applyNumberFormat="1" applyFont="1" applyFill="1" applyBorder="1" applyAlignment="1">
      <alignment horizontal="right" vertical="center"/>
    </xf>
    <xf numFmtId="179" fontId="3" fillId="0" borderId="0" xfId="0" applyNumberFormat="1" applyFont="1" applyFill="1" applyBorder="1" applyAlignment="1">
      <alignment horizontal="center" vertical="center"/>
    </xf>
    <xf numFmtId="178" fontId="3" fillId="0" borderId="0" xfId="0" applyNumberFormat="1" applyFont="1" applyFill="1" applyBorder="1" applyAlignment="1">
      <alignment horizontal="center" vertical="center"/>
    </xf>
    <xf numFmtId="0" fontId="25" fillId="0" borderId="0" xfId="0" applyFont="1" applyFill="1" applyAlignment="1">
      <alignment vertical="center"/>
    </xf>
    <xf numFmtId="0" fontId="26" fillId="0" borderId="0" xfId="0" applyFont="1" applyAlignment="1">
      <alignment horizontal="justify"/>
    </xf>
    <xf numFmtId="0" fontId="26" fillId="0" borderId="0" xfId="0" applyFont="1"/>
    <xf numFmtId="0" fontId="26" fillId="0" borderId="0" xfId="0" applyFont="1" applyAlignment="1">
      <alignment horizontal="justify" indent="2"/>
    </xf>
    <xf numFmtId="0" fontId="27" fillId="0" borderId="1" xfId="0" applyFont="1" applyBorder="1" applyAlignment="1">
      <alignment horizontal="center" vertical="center"/>
    </xf>
    <xf numFmtId="0" fontId="1" fillId="0" borderId="1" xfId="0" applyFont="1" applyBorder="1" applyAlignment="1">
      <alignment horizontal="left"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29" fillId="0" borderId="1" xfId="0" applyFont="1" applyFill="1" applyBorder="1" applyAlignment="1">
      <alignment horizontal="left" vertical="center"/>
    </xf>
    <xf numFmtId="178" fontId="28" fillId="0"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30" fillId="2" borderId="1" xfId="0" applyFont="1" applyFill="1" applyBorder="1" applyAlignment="1">
      <alignment horizontal="center" vertical="center" wrapText="1"/>
    </xf>
  </cellXfs>
  <cellStyles count="6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0,0_x000d__x000a_NA_x000d__x000a_" xfId="49"/>
    <cellStyle name="Normal" xfId="50"/>
    <cellStyle name="常规 2" xfId="51"/>
    <cellStyle name="常规 2 14" xfId="52"/>
    <cellStyle name="常规 2 4" xfId="53"/>
    <cellStyle name="常规 2 4 2" xfId="54"/>
    <cellStyle name="常规 27" xfId="55"/>
    <cellStyle name="常规 3" xfId="56"/>
    <cellStyle name="常规 36 4" xfId="57"/>
    <cellStyle name="常规 4" xfId="58"/>
    <cellStyle name="常规 5" xfId="59"/>
    <cellStyle name="常规 5 2" xfId="60"/>
    <cellStyle name="常规 8" xfId="61"/>
    <cellStyle name="常规 9" xfId="62"/>
    <cellStyle name="常规_软件开发费用清单发行" xfId="63"/>
    <cellStyle name="常规_投资模板_软件" xfId="64"/>
    <cellStyle name="样式 1" xfId="65"/>
    <cellStyle name="0,0&#13;&#10;NA&#13;&#10;" xfId="66"/>
    <cellStyle name="千位分隔_配置" xfId="6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topLeftCell="A7" workbookViewId="0">
      <selection activeCell="C4" sqref="C4"/>
    </sheetView>
  </sheetViews>
  <sheetFormatPr defaultColWidth="8.89166666666667" defaultRowHeight="14.25" outlineLevelCol="3"/>
  <cols>
    <col min="2" max="2" width="22.775" customWidth="1"/>
    <col min="3" max="3" width="24.8916666666667" customWidth="1"/>
    <col min="4" max="4" width="41.225" customWidth="1"/>
  </cols>
  <sheetData>
    <row r="1" ht="36" customHeight="1" spans="1:4">
      <c r="A1" s="133" t="s">
        <v>0</v>
      </c>
      <c r="B1" s="133"/>
      <c r="C1" s="133"/>
      <c r="D1" s="133"/>
    </row>
    <row r="2" ht="35" customHeight="1" spans="1:4">
      <c r="A2" s="134" t="s">
        <v>1</v>
      </c>
      <c r="B2" s="134"/>
      <c r="C2" s="134"/>
      <c r="D2" s="134"/>
    </row>
    <row r="3" ht="35" customHeight="1" spans="1:4">
      <c r="A3" s="135" t="s">
        <v>2</v>
      </c>
      <c r="B3" s="135" t="s">
        <v>3</v>
      </c>
      <c r="C3" s="135" t="s">
        <v>4</v>
      </c>
      <c r="D3" s="135" t="s">
        <v>5</v>
      </c>
    </row>
    <row r="4" ht="35" customHeight="1" spans="1:4">
      <c r="A4" s="136" t="s">
        <v>6</v>
      </c>
      <c r="B4" s="136" t="s">
        <v>7</v>
      </c>
      <c r="C4" s="136" t="e">
        <f>SUM(C5:C9)</f>
        <v>#REF!</v>
      </c>
      <c r="D4" s="136"/>
    </row>
    <row r="5" ht="35" customHeight="1" spans="1:4">
      <c r="A5" s="135">
        <v>1</v>
      </c>
      <c r="B5" s="135" t="s">
        <v>8</v>
      </c>
      <c r="C5" s="135" t="e">
        <f>'附表1-分项报价表'!#REF!</f>
        <v>#REF!</v>
      </c>
      <c r="D5" s="135" t="s">
        <v>9</v>
      </c>
    </row>
    <row r="6" ht="35" customHeight="1" spans="1:4">
      <c r="A6" s="135">
        <v>2</v>
      </c>
      <c r="B6" s="135" t="s">
        <v>10</v>
      </c>
      <c r="C6" s="135">
        <f>'附表1-分项报价表'!I5</f>
        <v>0</v>
      </c>
      <c r="D6" s="135" t="s">
        <v>11</v>
      </c>
    </row>
    <row r="7" ht="35" customHeight="1" spans="1:4">
      <c r="A7" s="135">
        <v>3</v>
      </c>
      <c r="B7" s="135" t="s">
        <v>12</v>
      </c>
      <c r="C7" s="137">
        <f>'附表1-分项报价表'!I9</f>
        <v>0</v>
      </c>
      <c r="D7" s="135" t="s">
        <v>13</v>
      </c>
    </row>
    <row r="8" ht="35" customHeight="1" spans="1:4">
      <c r="A8" s="137">
        <v>4</v>
      </c>
      <c r="B8" s="135" t="s">
        <v>14</v>
      </c>
      <c r="C8" s="135">
        <f>'附表1-分项报价表'!I12</f>
        <v>0</v>
      </c>
      <c r="D8" s="135" t="s">
        <v>15</v>
      </c>
    </row>
    <row r="9" ht="35" customHeight="1" spans="1:4">
      <c r="A9" s="137">
        <v>5</v>
      </c>
      <c r="B9" s="135" t="s">
        <v>16</v>
      </c>
      <c r="C9" s="135" t="e">
        <f>'附表1-分项报价表'!#REF!</f>
        <v>#REF!</v>
      </c>
      <c r="D9" s="135" t="s">
        <v>17</v>
      </c>
    </row>
    <row r="10" ht="35" customHeight="1" spans="1:4">
      <c r="A10" s="138" t="s">
        <v>18</v>
      </c>
      <c r="B10" s="138" t="s">
        <v>19</v>
      </c>
      <c r="C10" s="138">
        <f>SUM(C11:C15)</f>
        <v>83</v>
      </c>
      <c r="D10" s="138" t="s">
        <v>20</v>
      </c>
    </row>
    <row r="11" ht="35" customHeight="1" spans="1:4">
      <c r="A11" s="139">
        <v>1</v>
      </c>
      <c r="B11" s="140" t="s">
        <v>21</v>
      </c>
      <c r="C11" s="141">
        <v>15</v>
      </c>
      <c r="D11" s="142" t="s">
        <v>22</v>
      </c>
    </row>
    <row r="12" ht="35" customHeight="1" spans="1:4">
      <c r="A12" s="139">
        <v>2</v>
      </c>
      <c r="B12" s="140" t="s">
        <v>23</v>
      </c>
      <c r="C12" s="141">
        <v>27</v>
      </c>
      <c r="D12" s="142" t="s">
        <v>24</v>
      </c>
    </row>
    <row r="13" ht="35" customHeight="1" spans="1:4">
      <c r="A13" s="139">
        <v>3</v>
      </c>
      <c r="B13" s="140" t="s">
        <v>25</v>
      </c>
      <c r="C13" s="141">
        <v>23</v>
      </c>
      <c r="D13" s="142"/>
    </row>
    <row r="14" ht="35" customHeight="1" spans="1:4">
      <c r="A14" s="139">
        <v>4</v>
      </c>
      <c r="B14" s="140" t="s">
        <v>26</v>
      </c>
      <c r="C14" s="141">
        <v>8</v>
      </c>
      <c r="D14" s="142"/>
    </row>
    <row r="15" ht="35" customHeight="1" spans="1:4">
      <c r="A15" s="139">
        <v>5</v>
      </c>
      <c r="B15" s="140" t="s">
        <v>27</v>
      </c>
      <c r="C15" s="141">
        <v>10</v>
      </c>
      <c r="D15" s="137" t="s">
        <v>28</v>
      </c>
    </row>
    <row r="16" ht="35" customHeight="1" spans="1:4">
      <c r="A16" s="142"/>
      <c r="B16" s="138" t="s">
        <v>29</v>
      </c>
      <c r="C16" s="143" t="e">
        <f>C4+C10</f>
        <v>#REF!</v>
      </c>
      <c r="D16" s="142"/>
    </row>
  </sheetData>
  <mergeCells count="2">
    <mergeCell ref="A1:D1"/>
    <mergeCell ref="A2:D2"/>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0"/>
  <sheetViews>
    <sheetView tabSelected="1" zoomScale="130" zoomScaleNormal="130" workbookViewId="0">
      <selection activeCell="B16" sqref="B16"/>
    </sheetView>
  </sheetViews>
  <sheetFormatPr defaultColWidth="9" defaultRowHeight="15" customHeight="1"/>
  <cols>
    <col min="1" max="1" width="10.6333333333333" style="88" customWidth="1"/>
    <col min="2" max="2" width="37.1166666666667" style="88" customWidth="1"/>
    <col min="3" max="3" width="13.075" style="88" customWidth="1"/>
    <col min="4" max="4" width="13.0666666666667" style="88" customWidth="1"/>
    <col min="5" max="5" width="14.9" style="88" customWidth="1"/>
    <col min="6" max="6" width="13" style="89" customWidth="1"/>
    <col min="7" max="7" width="8.75" style="90" customWidth="1"/>
    <col min="8" max="8" width="8.75" style="91" customWidth="1"/>
    <col min="9" max="9" width="12.1666666666667" style="89" customWidth="1"/>
    <col min="10" max="10" width="30.6666666666667" style="92" customWidth="1"/>
    <col min="11" max="16384" width="9" style="92"/>
  </cols>
  <sheetData>
    <row r="1" ht="38" customHeight="1" spans="1:11">
      <c r="A1" s="93" t="s">
        <v>30</v>
      </c>
      <c r="B1" s="93"/>
      <c r="C1" s="93"/>
      <c r="D1" s="93"/>
      <c r="E1" s="93"/>
      <c r="F1" s="93"/>
      <c r="G1" s="93"/>
      <c r="H1" s="93"/>
      <c r="I1" s="93"/>
      <c r="J1" s="93"/>
    </row>
    <row r="2" ht="45" customHeight="1" spans="1:11">
      <c r="A2" s="94" t="s">
        <v>31</v>
      </c>
      <c r="B2" s="94"/>
      <c r="C2" s="94"/>
      <c r="D2" s="94"/>
      <c r="E2" s="94"/>
      <c r="F2" s="95"/>
      <c r="G2" s="96" t="s">
        <v>32</v>
      </c>
      <c r="H2" s="97"/>
      <c r="I2" s="97"/>
      <c r="J2" s="98"/>
    </row>
    <row r="3" customFormat="1" customHeight="1" spans="1:11">
      <c r="A3" s="99" t="s">
        <v>2</v>
      </c>
      <c r="B3" s="100" t="s">
        <v>33</v>
      </c>
      <c r="C3" s="100" t="s">
        <v>34</v>
      </c>
      <c r="D3" s="100" t="s">
        <v>35</v>
      </c>
      <c r="E3" s="100" t="s">
        <v>36</v>
      </c>
      <c r="F3" s="101" t="s">
        <v>37</v>
      </c>
      <c r="G3" s="102" t="s">
        <v>38</v>
      </c>
      <c r="H3" s="101" t="s">
        <v>39</v>
      </c>
      <c r="I3" s="101" t="s">
        <v>40</v>
      </c>
      <c r="J3" s="100" t="s">
        <v>5</v>
      </c>
    </row>
    <row r="4" customFormat="1" customHeight="1" spans="1:11">
      <c r="A4" s="99">
        <v>1</v>
      </c>
      <c r="B4" s="100" t="s">
        <v>41</v>
      </c>
      <c r="C4" s="100"/>
      <c r="D4" s="100"/>
      <c r="E4" s="100"/>
      <c r="F4" s="101"/>
      <c r="G4" s="103">
        <v>1</v>
      </c>
      <c r="H4" s="104" t="s">
        <v>42</v>
      </c>
      <c r="I4" s="101"/>
      <c r="J4" s="100"/>
    </row>
    <row r="5" s="86" customFormat="1" customHeight="1" spans="1:11">
      <c r="A5" s="99">
        <v>2</v>
      </c>
      <c r="B5" s="100" t="s">
        <v>43</v>
      </c>
      <c r="C5" s="105"/>
      <c r="D5" s="105"/>
      <c r="E5" s="105"/>
      <c r="F5" s="106"/>
      <c r="G5" s="103">
        <v>1</v>
      </c>
      <c r="H5" s="104" t="s">
        <v>44</v>
      </c>
      <c r="I5" s="107"/>
      <c r="J5" s="108"/>
    </row>
    <row r="6" customHeight="1" spans="1:11">
      <c r="A6" s="99">
        <v>3</v>
      </c>
      <c r="B6" s="100" t="s">
        <v>45</v>
      </c>
      <c r="C6" s="109"/>
      <c r="D6" s="109"/>
      <c r="E6" s="109"/>
      <c r="F6" s="110"/>
      <c r="G6" s="103">
        <v>1</v>
      </c>
      <c r="H6" s="104" t="s">
        <v>44</v>
      </c>
      <c r="I6" s="111"/>
      <c r="J6" s="108"/>
    </row>
    <row r="7" customHeight="1" spans="1:11">
      <c r="A7" s="99">
        <v>4</v>
      </c>
      <c r="B7" s="100" t="s">
        <v>46</v>
      </c>
      <c r="C7" s="112"/>
      <c r="D7" s="112"/>
      <c r="E7" s="112"/>
      <c r="F7" s="110"/>
      <c r="G7" s="103">
        <v>1</v>
      </c>
      <c r="H7" s="104" t="s">
        <v>44</v>
      </c>
      <c r="I7" s="111"/>
      <c r="J7" s="108"/>
    </row>
    <row r="8" customHeight="1" spans="1:11">
      <c r="A8" s="99">
        <v>5</v>
      </c>
      <c r="B8" s="100" t="s">
        <v>47</v>
      </c>
      <c r="C8" s="112"/>
      <c r="D8" s="112"/>
      <c r="E8" s="112"/>
      <c r="F8" s="110"/>
      <c r="G8" s="103">
        <v>1</v>
      </c>
      <c r="H8" s="104" t="s">
        <v>42</v>
      </c>
      <c r="I8" s="111"/>
      <c r="J8" s="108"/>
    </row>
    <row r="9" s="86" customFormat="1" customHeight="1" spans="1:11">
      <c r="A9" s="99">
        <v>6</v>
      </c>
      <c r="B9" s="100" t="s">
        <v>48</v>
      </c>
      <c r="C9" s="112"/>
      <c r="D9" s="112"/>
      <c r="E9" s="112"/>
      <c r="F9" s="110"/>
      <c r="G9" s="103">
        <v>1</v>
      </c>
      <c r="H9" s="104" t="s">
        <v>42</v>
      </c>
      <c r="I9" s="111"/>
      <c r="J9" s="108"/>
    </row>
    <row r="10" s="86" customFormat="1" customHeight="1" spans="1:11">
      <c r="A10" s="99">
        <v>7</v>
      </c>
      <c r="B10" s="100" t="s">
        <v>49</v>
      </c>
      <c r="C10" s="105"/>
      <c r="D10" s="105"/>
      <c r="E10" s="105"/>
      <c r="F10" s="110"/>
      <c r="G10" s="103">
        <v>1</v>
      </c>
      <c r="H10" s="104" t="s">
        <v>42</v>
      </c>
      <c r="I10" s="111"/>
      <c r="J10" s="108"/>
    </row>
    <row r="11" s="86" customFormat="1" customHeight="1" spans="1:11">
      <c r="A11" s="99">
        <v>8</v>
      </c>
      <c r="B11" s="100" t="s">
        <v>50</v>
      </c>
      <c r="C11" s="112"/>
      <c r="D11" s="112"/>
      <c r="E11" s="112"/>
      <c r="F11" s="110"/>
      <c r="G11" s="112">
        <v>1</v>
      </c>
      <c r="H11" s="104" t="s">
        <v>44</v>
      </c>
      <c r="I11" s="111"/>
      <c r="J11" s="112"/>
    </row>
    <row r="12" s="86" customFormat="1" customHeight="1" spans="1:11">
      <c r="A12" s="99">
        <v>9</v>
      </c>
      <c r="B12" s="100" t="s">
        <v>51</v>
      </c>
      <c r="C12" s="105"/>
      <c r="D12" s="105"/>
      <c r="E12" s="105"/>
      <c r="F12" s="106"/>
      <c r="G12" s="112">
        <v>1</v>
      </c>
      <c r="H12" s="104" t="s">
        <v>42</v>
      </c>
      <c r="I12" s="107"/>
      <c r="J12" s="108"/>
    </row>
    <row r="13" s="87" customFormat="1" customHeight="1" spans="1:11">
      <c r="A13" s="99">
        <v>10</v>
      </c>
      <c r="B13" s="100" t="s">
        <v>52</v>
      </c>
      <c r="C13" s="109"/>
      <c r="D13" s="109"/>
      <c r="E13" s="109"/>
      <c r="F13" s="113"/>
      <c r="G13" s="114">
        <v>1</v>
      </c>
      <c r="H13" s="104" t="s">
        <v>42</v>
      </c>
      <c r="I13" s="115"/>
      <c r="J13" s="116"/>
      <c r="K13" s="117"/>
    </row>
    <row r="14" s="87" customFormat="1" customHeight="1" spans="1:11">
      <c r="A14" s="99">
        <v>11</v>
      </c>
      <c r="B14" s="100" t="s">
        <v>53</v>
      </c>
      <c r="C14" s="118"/>
      <c r="D14" s="118"/>
      <c r="E14" s="118"/>
      <c r="F14" s="113"/>
      <c r="G14" s="114">
        <v>1</v>
      </c>
      <c r="H14" s="104" t="s">
        <v>42</v>
      </c>
      <c r="I14" s="115"/>
      <c r="J14" s="116"/>
      <c r="K14" s="117"/>
    </row>
    <row r="15" s="87" customFormat="1" customHeight="1" spans="1:11">
      <c r="A15" s="99">
        <v>12</v>
      </c>
      <c r="B15" s="100" t="s">
        <v>54</v>
      </c>
      <c r="C15" s="114"/>
      <c r="D15" s="114"/>
      <c r="E15" s="114"/>
      <c r="F15" s="110"/>
      <c r="G15" s="103">
        <v>1</v>
      </c>
      <c r="H15" s="104" t="s">
        <v>42</v>
      </c>
      <c r="I15" s="111"/>
      <c r="J15" s="116"/>
      <c r="K15" s="117"/>
    </row>
    <row r="16" s="87" customFormat="1" customHeight="1" spans="1:11">
      <c r="A16" s="99">
        <v>13</v>
      </c>
      <c r="B16" s="100" t="s">
        <v>55</v>
      </c>
      <c r="C16" s="114"/>
      <c r="D16" s="114"/>
      <c r="E16" s="114"/>
      <c r="F16" s="110"/>
      <c r="G16" s="103">
        <v>1</v>
      </c>
      <c r="H16" s="104" t="s">
        <v>42</v>
      </c>
      <c r="I16" s="111"/>
      <c r="J16" s="116"/>
      <c r="K16" s="117"/>
    </row>
    <row r="17" s="87" customFormat="1" customHeight="1" spans="1:11">
      <c r="A17" s="99">
        <v>14</v>
      </c>
      <c r="B17" s="100" t="s">
        <v>56</v>
      </c>
      <c r="C17" s="114"/>
      <c r="D17" s="114"/>
      <c r="E17" s="114"/>
      <c r="F17" s="110"/>
      <c r="G17" s="103">
        <v>1</v>
      </c>
      <c r="H17" s="104" t="s">
        <v>42</v>
      </c>
      <c r="I17" s="111"/>
      <c r="J17" s="116"/>
      <c r="K17" s="117"/>
    </row>
    <row r="18" s="87" customFormat="1" customHeight="1" spans="1:11">
      <c r="A18" s="99">
        <v>15</v>
      </c>
      <c r="B18" s="100" t="s">
        <v>57</v>
      </c>
      <c r="C18" s="114"/>
      <c r="D18" s="114"/>
      <c r="E18" s="114"/>
      <c r="F18" s="110"/>
      <c r="G18" s="103">
        <v>1</v>
      </c>
      <c r="H18" s="104" t="s">
        <v>42</v>
      </c>
      <c r="I18" s="111"/>
      <c r="J18" s="116"/>
      <c r="K18" s="117"/>
    </row>
    <row r="19" s="87" customFormat="1" customHeight="1" spans="1:11">
      <c r="A19" s="99">
        <v>16</v>
      </c>
      <c r="B19" s="100" t="s">
        <v>58</v>
      </c>
      <c r="C19" s="114"/>
      <c r="D19" s="114"/>
      <c r="E19" s="114"/>
      <c r="F19" s="110"/>
      <c r="G19" s="103">
        <v>1</v>
      </c>
      <c r="H19" s="104" t="s">
        <v>42</v>
      </c>
      <c r="I19" s="111"/>
      <c r="J19" s="116"/>
      <c r="K19" s="117"/>
    </row>
    <row r="20" s="87" customFormat="1" customHeight="1" spans="1:11">
      <c r="A20" s="99">
        <v>17</v>
      </c>
      <c r="B20" s="100" t="s">
        <v>59</v>
      </c>
      <c r="C20" s="114"/>
      <c r="D20" s="114"/>
      <c r="E20" s="114"/>
      <c r="F20" s="110"/>
      <c r="G20" s="103">
        <v>1</v>
      </c>
      <c r="H20" s="104" t="s">
        <v>42</v>
      </c>
      <c r="I20" s="111"/>
      <c r="J20" s="116"/>
      <c r="K20" s="117"/>
    </row>
    <row r="21" s="87" customFormat="1" customHeight="1" spans="1:11">
      <c r="A21" s="99">
        <v>18</v>
      </c>
      <c r="B21" s="100" t="s">
        <v>60</v>
      </c>
      <c r="C21" s="114"/>
      <c r="D21" s="114"/>
      <c r="E21" s="114"/>
      <c r="F21" s="110"/>
      <c r="G21" s="103">
        <v>2</v>
      </c>
      <c r="H21" s="104" t="s">
        <v>42</v>
      </c>
      <c r="I21" s="111"/>
      <c r="J21" s="116"/>
      <c r="K21" s="117"/>
    </row>
    <row r="22" s="87" customFormat="1" customHeight="1" spans="1:11">
      <c r="A22" s="99">
        <v>19</v>
      </c>
      <c r="B22" s="100" t="s">
        <v>61</v>
      </c>
      <c r="C22" s="118"/>
      <c r="D22" s="118"/>
      <c r="E22" s="118"/>
      <c r="F22" s="110"/>
      <c r="G22" s="103">
        <v>1</v>
      </c>
      <c r="H22" s="104" t="s">
        <v>42</v>
      </c>
      <c r="I22" s="111"/>
      <c r="J22" s="116"/>
      <c r="K22" s="117"/>
    </row>
    <row r="23" s="87" customFormat="1" customHeight="1" spans="1:11">
      <c r="A23" s="99">
        <v>20</v>
      </c>
      <c r="B23" s="100" t="s">
        <v>62</v>
      </c>
      <c r="C23" s="118"/>
      <c r="D23" s="118"/>
      <c r="E23" s="118"/>
      <c r="F23" s="110"/>
      <c r="G23" s="103">
        <v>1</v>
      </c>
      <c r="H23" s="104" t="s">
        <v>42</v>
      </c>
      <c r="I23" s="111"/>
      <c r="J23" s="116"/>
      <c r="K23" s="117"/>
    </row>
    <row r="24" s="87" customFormat="1" customHeight="1" spans="1:11">
      <c r="A24" s="119" t="s">
        <v>63</v>
      </c>
      <c r="B24" s="120"/>
      <c r="C24" s="120"/>
      <c r="D24" s="120"/>
      <c r="E24" s="120"/>
      <c r="F24" s="120"/>
      <c r="G24" s="120"/>
      <c r="H24" s="121"/>
      <c r="I24" s="122"/>
      <c r="J24" s="123"/>
      <c r="K24" s="117"/>
    </row>
    <row r="25" s="87" customFormat="1" customHeight="1" spans="1:11">
      <c r="A25" s="124"/>
      <c r="B25" s="125"/>
      <c r="C25" s="125"/>
      <c r="D25" s="125"/>
      <c r="E25" s="125"/>
      <c r="F25" s="126"/>
      <c r="G25" s="127"/>
      <c r="H25" s="128"/>
      <c r="I25" s="126"/>
      <c r="J25" s="129"/>
      <c r="K25" s="117"/>
    </row>
    <row r="26" s="87" customFormat="1" customHeight="1" spans="1:11">
      <c r="A26" s="124"/>
      <c r="B26" s="125"/>
      <c r="C26" s="125"/>
      <c r="D26" s="125"/>
      <c r="E26" s="125"/>
      <c r="F26" s="126"/>
      <c r="G26" s="127"/>
      <c r="H26" s="128"/>
      <c r="I26" s="126"/>
      <c r="J26" s="129"/>
      <c r="K26" s="117"/>
    </row>
    <row r="27" s="87" customFormat="1" customHeight="1" spans="1:11">
      <c r="A27" s="124"/>
      <c r="B27" s="130"/>
      <c r="C27" s="125"/>
      <c r="D27" s="125"/>
      <c r="E27" s="125"/>
      <c r="F27" s="126"/>
      <c r="G27" s="127"/>
      <c r="H27" s="128"/>
      <c r="I27" s="126"/>
      <c r="J27" s="129"/>
      <c r="K27" s="117"/>
    </row>
    <row r="28" s="87" customFormat="1" customHeight="1" spans="1:11">
      <c r="A28" s="124"/>
      <c r="B28" s="130"/>
      <c r="C28" s="125"/>
      <c r="D28" s="125"/>
      <c r="E28" s="125"/>
      <c r="F28" s="126"/>
      <c r="G28" s="127"/>
      <c r="H28" s="128"/>
      <c r="I28" s="126"/>
      <c r="J28" s="129"/>
      <c r="K28" s="117"/>
    </row>
    <row r="29" s="87" customFormat="1" customHeight="1" spans="1:11">
      <c r="A29" s="124"/>
      <c r="B29" s="130"/>
      <c r="C29" s="125"/>
      <c r="D29" s="125"/>
      <c r="E29" s="125"/>
      <c r="F29" s="126"/>
      <c r="G29" s="127"/>
      <c r="H29" s="128"/>
      <c r="I29" s="126"/>
      <c r="J29" s="129"/>
      <c r="K29" s="117"/>
    </row>
    <row r="30" s="87" customFormat="1" customHeight="1" spans="1:11">
      <c r="A30" s="124"/>
      <c r="B30" s="130"/>
      <c r="C30" s="125"/>
      <c r="D30" s="125"/>
      <c r="E30" s="125"/>
      <c r="F30" s="126"/>
      <c r="G30" s="127"/>
      <c r="H30" s="128"/>
      <c r="I30" s="126"/>
      <c r="J30" s="129"/>
      <c r="K30" s="117"/>
    </row>
    <row r="31" s="87" customFormat="1" customHeight="1" spans="1:11">
      <c r="A31" s="124"/>
      <c r="B31" s="130"/>
      <c r="C31" s="125"/>
      <c r="D31" s="125"/>
      <c r="E31" s="125"/>
      <c r="F31" s="126"/>
      <c r="G31" s="127"/>
      <c r="H31" s="128"/>
      <c r="I31" s="126"/>
      <c r="J31" s="129"/>
      <c r="K31" s="117"/>
    </row>
    <row r="32" s="87" customFormat="1" customHeight="1" spans="1:11">
      <c r="A32" s="124"/>
      <c r="B32" s="130"/>
      <c r="C32" s="125"/>
      <c r="D32" s="125"/>
      <c r="E32" s="125"/>
      <c r="F32" s="126"/>
      <c r="G32" s="127"/>
      <c r="H32" s="128"/>
      <c r="I32" s="126"/>
      <c r="J32" s="129"/>
      <c r="K32" s="117"/>
    </row>
    <row r="33" s="87" customFormat="1" customHeight="1" spans="1:11">
      <c r="A33" s="124"/>
      <c r="B33" s="131"/>
      <c r="C33" s="125"/>
      <c r="D33" s="125"/>
      <c r="E33" s="125"/>
      <c r="F33" s="126"/>
      <c r="G33" s="127"/>
      <c r="H33" s="128"/>
      <c r="I33" s="126"/>
      <c r="J33" s="129"/>
      <c r="K33" s="117"/>
    </row>
    <row r="34" s="87" customFormat="1" customHeight="1" spans="1:11">
      <c r="A34" s="124"/>
      <c r="B34" s="132"/>
      <c r="C34" s="125"/>
      <c r="D34" s="125"/>
      <c r="E34" s="125"/>
      <c r="F34" s="126"/>
      <c r="G34" s="127"/>
      <c r="H34" s="128"/>
      <c r="I34" s="126"/>
      <c r="J34" s="129"/>
      <c r="K34" s="117"/>
    </row>
    <row r="35" s="87" customFormat="1" customHeight="1" spans="1:11">
      <c r="A35" s="124"/>
      <c r="B35"/>
      <c r="C35" s="125"/>
      <c r="D35" s="125"/>
      <c r="E35" s="125"/>
      <c r="F35" s="126"/>
      <c r="G35" s="127"/>
      <c r="H35" s="128"/>
      <c r="I35" s="126"/>
      <c r="J35" s="129"/>
      <c r="K35" s="117"/>
    </row>
    <row r="36" s="87" customFormat="1" customHeight="1" spans="1:11">
      <c r="A36" s="124"/>
      <c r="B36" s="132"/>
      <c r="C36" s="125"/>
      <c r="D36" s="125"/>
      <c r="E36" s="125"/>
      <c r="F36" s="126"/>
      <c r="G36" s="127"/>
      <c r="H36" s="128"/>
      <c r="I36" s="126"/>
      <c r="J36" s="129"/>
      <c r="K36" s="117"/>
    </row>
    <row r="37" s="87" customFormat="1" customHeight="1" spans="1:11">
      <c r="A37" s="124"/>
      <c r="B37"/>
      <c r="C37" s="125"/>
      <c r="D37" s="125"/>
      <c r="E37" s="125"/>
      <c r="F37" s="126"/>
      <c r="G37" s="127"/>
      <c r="H37" s="128"/>
      <c r="I37" s="126"/>
      <c r="J37" s="129"/>
      <c r="K37" s="117"/>
    </row>
    <row r="38" s="87" customFormat="1" customHeight="1" spans="1:11">
      <c r="A38" s="124"/>
      <c r="B38" s="132"/>
      <c r="C38" s="125"/>
      <c r="D38" s="125"/>
      <c r="E38" s="125"/>
      <c r="F38" s="126"/>
      <c r="G38" s="127"/>
      <c r="H38" s="128"/>
      <c r="I38" s="126"/>
      <c r="J38" s="129"/>
      <c r="K38" s="117"/>
    </row>
    <row r="39" s="87" customFormat="1" customHeight="1" spans="1:11">
      <c r="A39" s="124"/>
      <c r="B39"/>
      <c r="C39" s="125"/>
      <c r="D39" s="125"/>
      <c r="E39" s="125"/>
      <c r="F39" s="126"/>
      <c r="G39" s="127"/>
      <c r="H39" s="128"/>
      <c r="I39" s="126"/>
      <c r="J39" s="129"/>
      <c r="K39" s="117"/>
    </row>
    <row r="40" s="87" customFormat="1" customHeight="1" spans="1:11">
      <c r="A40" s="124"/>
      <c r="B40" s="132"/>
      <c r="C40" s="125"/>
      <c r="D40" s="125"/>
      <c r="E40" s="125"/>
      <c r="F40" s="126"/>
      <c r="G40" s="127"/>
      <c r="H40" s="128"/>
      <c r="I40" s="126"/>
      <c r="J40" s="129"/>
      <c r="K40" s="117"/>
    </row>
    <row r="41" s="87" customFormat="1" customHeight="1" spans="1:11">
      <c r="A41" s="124"/>
      <c r="B41"/>
      <c r="C41" s="125"/>
      <c r="D41" s="125"/>
      <c r="E41" s="125"/>
      <c r="F41" s="126"/>
      <c r="G41" s="127"/>
      <c r="H41" s="128"/>
      <c r="I41" s="126"/>
      <c r="J41" s="129"/>
      <c r="K41" s="117"/>
    </row>
    <row r="42" s="87" customFormat="1" customHeight="1" spans="1:11">
      <c r="A42" s="124"/>
      <c r="B42" s="132"/>
      <c r="C42" s="125"/>
      <c r="D42" s="125"/>
      <c r="E42" s="125"/>
      <c r="F42" s="126"/>
      <c r="G42" s="127"/>
      <c r="H42" s="128"/>
      <c r="I42" s="126"/>
      <c r="J42" s="129"/>
      <c r="K42" s="117"/>
    </row>
    <row r="43" s="87" customFormat="1" customHeight="1" spans="1:11">
      <c r="A43" s="124"/>
      <c r="B43"/>
      <c r="C43" s="125"/>
      <c r="D43" s="125"/>
      <c r="E43" s="125"/>
      <c r="F43" s="126"/>
      <c r="G43" s="127"/>
      <c r="H43" s="128"/>
      <c r="I43" s="126"/>
      <c r="J43" s="129"/>
      <c r="K43" s="117"/>
    </row>
    <row r="44" s="87" customFormat="1" customHeight="1" spans="1:11">
      <c r="A44" s="124"/>
      <c r="B44" s="132"/>
      <c r="C44" s="125"/>
      <c r="D44" s="125"/>
      <c r="E44" s="125"/>
      <c r="F44" s="126"/>
      <c r="G44" s="127"/>
      <c r="H44" s="128"/>
      <c r="I44" s="126"/>
      <c r="J44" s="129"/>
      <c r="K44" s="117"/>
    </row>
    <row r="45" s="87" customFormat="1" customHeight="1" spans="1:11">
      <c r="A45" s="124"/>
      <c r="B45" s="125"/>
      <c r="C45" s="125"/>
      <c r="D45" s="125"/>
      <c r="E45" s="125"/>
      <c r="F45" s="126"/>
      <c r="G45" s="127"/>
      <c r="H45" s="128"/>
      <c r="I45" s="126"/>
      <c r="J45" s="129"/>
      <c r="K45" s="117"/>
    </row>
    <row r="46" s="87" customFormat="1" customHeight="1" spans="1:11">
      <c r="A46" s="124"/>
      <c r="B46" s="125"/>
      <c r="C46" s="125"/>
      <c r="D46" s="125"/>
      <c r="E46" s="125"/>
      <c r="F46" s="126"/>
      <c r="G46" s="127"/>
      <c r="H46" s="128"/>
      <c r="I46" s="126"/>
      <c r="J46" s="129"/>
      <c r="K46" s="117"/>
    </row>
    <row r="47" s="87" customFormat="1" customHeight="1" spans="1:11">
      <c r="A47" s="124"/>
      <c r="B47" s="125"/>
      <c r="C47" s="125"/>
      <c r="D47" s="125"/>
      <c r="E47" s="125"/>
      <c r="F47" s="126"/>
      <c r="G47" s="127"/>
      <c r="H47" s="128"/>
      <c r="I47" s="126"/>
      <c r="J47" s="129"/>
      <c r="K47" s="117"/>
    </row>
    <row r="48" s="87" customFormat="1" customHeight="1" spans="1:11">
      <c r="A48" s="124"/>
      <c r="B48" s="125"/>
      <c r="C48" s="125"/>
      <c r="D48" s="125"/>
      <c r="E48" s="125"/>
      <c r="F48" s="126"/>
      <c r="G48" s="127"/>
      <c r="H48" s="128"/>
      <c r="I48" s="126"/>
      <c r="J48" s="129"/>
      <c r="K48" s="117"/>
    </row>
    <row r="49" s="87" customFormat="1" customHeight="1" spans="1:11">
      <c r="A49" s="124"/>
      <c r="B49" s="125"/>
      <c r="C49" s="125"/>
      <c r="D49" s="125"/>
      <c r="E49" s="125"/>
      <c r="F49" s="126"/>
      <c r="G49" s="127"/>
      <c r="H49" s="128"/>
      <c r="I49" s="126"/>
      <c r="J49" s="129"/>
      <c r="K49" s="117"/>
    </row>
    <row r="50" s="87" customFormat="1" customHeight="1" spans="1:11">
      <c r="A50" s="124"/>
      <c r="B50" s="125"/>
      <c r="C50" s="125"/>
      <c r="D50" s="125"/>
      <c r="E50" s="125"/>
      <c r="F50" s="126"/>
      <c r="G50" s="127"/>
      <c r="H50" s="128"/>
      <c r="I50" s="126"/>
      <c r="J50" s="129"/>
      <c r="K50" s="117"/>
    </row>
  </sheetData>
  <mergeCells count="4">
    <mergeCell ref="A1:J1"/>
    <mergeCell ref="A2:F2"/>
    <mergeCell ref="G2:I2"/>
    <mergeCell ref="A24:H24"/>
  </mergeCells>
  <printOptions horizontalCentered="1"/>
  <pageMargins left="0.393055555555556" right="0.393055555555556" top="1" bottom="0.393055555555556"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S111"/>
  <sheetViews>
    <sheetView workbookViewId="0">
      <pane xSplit="2" ySplit="2" topLeftCell="C12" activePane="bottomRight" state="frozen"/>
      <selection/>
      <selection pane="topRight"/>
      <selection pane="bottomLeft"/>
      <selection pane="bottomRight" activeCell="C79" sqref="C79"/>
    </sheetView>
  </sheetViews>
  <sheetFormatPr defaultColWidth="8.75" defaultRowHeight="14.25"/>
  <cols>
    <col min="1" max="1" width="8" style="59" customWidth="1"/>
    <col min="2" max="2" width="30" style="60" customWidth="1"/>
    <col min="3" max="3" width="43" style="60" customWidth="1"/>
    <col min="4" max="4" width="11.1333333333333" style="61" customWidth="1"/>
    <col min="5" max="5" width="10.6333333333333" style="61" customWidth="1"/>
    <col min="6" max="6" width="20.6333333333333" style="62" customWidth="1"/>
    <col min="7" max="8" width="9.38333333333333" style="60" customWidth="1"/>
    <col min="9" max="222" width="8.75" style="60"/>
    <col min="223" max="223" width="6.63333333333333" style="60" customWidth="1"/>
    <col min="224" max="224" width="27.1333333333333" style="60" customWidth="1"/>
    <col min="225" max="225" width="11.1333333333333" style="60" customWidth="1"/>
    <col min="226" max="226" width="10.6333333333333" style="60" customWidth="1"/>
    <col min="227" max="227" width="13.3833333333333" style="60" customWidth="1"/>
    <col min="228" max="228" width="9.63333333333333" style="60" customWidth="1"/>
    <col min="229" max="229" width="10.3833333333333" style="60" customWidth="1"/>
    <col min="230" max="230" width="18.6333333333333" style="60" customWidth="1"/>
    <col min="231" max="256" width="8.75" style="60"/>
    <col min="257" max="257" width="8" style="60" customWidth="1"/>
    <col min="258" max="258" width="30" style="60" customWidth="1"/>
    <col min="259" max="259" width="36.6333333333333" style="60" customWidth="1"/>
    <col min="260" max="260" width="11.1333333333333" style="60" customWidth="1"/>
    <col min="261" max="261" width="10.6333333333333" style="60" customWidth="1"/>
    <col min="262" max="262" width="20.6333333333333" style="60" customWidth="1"/>
    <col min="263" max="264" width="9.38333333333333" style="60" customWidth="1"/>
    <col min="265" max="478" width="8.75" style="60"/>
    <col min="479" max="479" width="6.63333333333333" style="60" customWidth="1"/>
    <col min="480" max="480" width="27.1333333333333" style="60" customWidth="1"/>
    <col min="481" max="481" width="11.1333333333333" style="60" customWidth="1"/>
    <col min="482" max="482" width="10.6333333333333" style="60" customWidth="1"/>
    <col min="483" max="483" width="13.3833333333333" style="60" customWidth="1"/>
    <col min="484" max="484" width="9.63333333333333" style="60" customWidth="1"/>
    <col min="485" max="485" width="10.3833333333333" style="60" customWidth="1"/>
    <col min="486" max="486" width="18.6333333333333" style="60" customWidth="1"/>
    <col min="487" max="512" width="8.75" style="60"/>
    <col min="513" max="513" width="8" style="60" customWidth="1"/>
    <col min="514" max="514" width="30" style="60" customWidth="1"/>
    <col min="515" max="515" width="36.6333333333333" style="60" customWidth="1"/>
    <col min="516" max="516" width="11.1333333333333" style="60" customWidth="1"/>
    <col min="517" max="517" width="10.6333333333333" style="60" customWidth="1"/>
    <col min="518" max="518" width="20.6333333333333" style="60" customWidth="1"/>
    <col min="519" max="520" width="9.38333333333333" style="60" customWidth="1"/>
    <col min="521" max="734" width="8.75" style="60"/>
    <col min="735" max="735" width="6.63333333333333" style="60" customWidth="1"/>
    <col min="736" max="736" width="27.1333333333333" style="60" customWidth="1"/>
    <col min="737" max="737" width="11.1333333333333" style="60" customWidth="1"/>
    <col min="738" max="738" width="10.6333333333333" style="60" customWidth="1"/>
    <col min="739" max="739" width="13.3833333333333" style="60" customWidth="1"/>
    <col min="740" max="740" width="9.63333333333333" style="60" customWidth="1"/>
    <col min="741" max="741" width="10.3833333333333" style="60" customWidth="1"/>
    <col min="742" max="742" width="18.6333333333333" style="60" customWidth="1"/>
    <col min="743" max="768" width="8.75" style="60"/>
    <col min="769" max="769" width="8" style="60" customWidth="1"/>
    <col min="770" max="770" width="30" style="60" customWidth="1"/>
    <col min="771" max="771" width="36.6333333333333" style="60" customWidth="1"/>
    <col min="772" max="772" width="11.1333333333333" style="60" customWidth="1"/>
    <col min="773" max="773" width="10.6333333333333" style="60" customWidth="1"/>
    <col min="774" max="774" width="20.6333333333333" style="60" customWidth="1"/>
    <col min="775" max="776" width="9.38333333333333" style="60" customWidth="1"/>
    <col min="777" max="990" width="8.75" style="60"/>
    <col min="991" max="991" width="6.63333333333333" style="60" customWidth="1"/>
    <col min="992" max="992" width="27.1333333333333" style="60" customWidth="1"/>
    <col min="993" max="993" width="11.1333333333333" style="60" customWidth="1"/>
    <col min="994" max="994" width="10.6333333333333" style="60" customWidth="1"/>
    <col min="995" max="995" width="13.3833333333333" style="60" customWidth="1"/>
    <col min="996" max="996" width="9.63333333333333" style="60" customWidth="1"/>
    <col min="997" max="997" width="10.3833333333333" style="60" customWidth="1"/>
    <col min="998" max="998" width="18.6333333333333" style="60" customWidth="1"/>
    <col min="999" max="1024" width="8.75" style="60"/>
    <col min="1025" max="1025" width="8" style="60" customWidth="1"/>
    <col min="1026" max="1026" width="30" style="60" customWidth="1"/>
    <col min="1027" max="1027" width="36.6333333333333" style="60" customWidth="1"/>
    <col min="1028" max="1028" width="11.1333333333333" style="60" customWidth="1"/>
    <col min="1029" max="1029" width="10.6333333333333" style="60" customWidth="1"/>
    <col min="1030" max="1030" width="20.6333333333333" style="60" customWidth="1"/>
    <col min="1031" max="1032" width="9.38333333333333" style="60" customWidth="1"/>
    <col min="1033" max="1246" width="8.75" style="60"/>
    <col min="1247" max="1247" width="6.63333333333333" style="60" customWidth="1"/>
    <col min="1248" max="1248" width="27.1333333333333" style="60" customWidth="1"/>
    <col min="1249" max="1249" width="11.1333333333333" style="60" customWidth="1"/>
    <col min="1250" max="1250" width="10.6333333333333" style="60" customWidth="1"/>
    <col min="1251" max="1251" width="13.3833333333333" style="60" customWidth="1"/>
    <col min="1252" max="1252" width="9.63333333333333" style="60" customWidth="1"/>
    <col min="1253" max="1253" width="10.3833333333333" style="60" customWidth="1"/>
    <col min="1254" max="1254" width="18.6333333333333" style="60" customWidth="1"/>
    <col min="1255" max="1280" width="8.75" style="60"/>
    <col min="1281" max="1281" width="8" style="60" customWidth="1"/>
    <col min="1282" max="1282" width="30" style="60" customWidth="1"/>
    <col min="1283" max="1283" width="36.6333333333333" style="60" customWidth="1"/>
    <col min="1284" max="1284" width="11.1333333333333" style="60" customWidth="1"/>
    <col min="1285" max="1285" width="10.6333333333333" style="60" customWidth="1"/>
    <col min="1286" max="1286" width="20.6333333333333" style="60" customWidth="1"/>
    <col min="1287" max="1288" width="9.38333333333333" style="60" customWidth="1"/>
    <col min="1289" max="1502" width="8.75" style="60"/>
    <col min="1503" max="1503" width="6.63333333333333" style="60" customWidth="1"/>
    <col min="1504" max="1504" width="27.1333333333333" style="60" customWidth="1"/>
    <col min="1505" max="1505" width="11.1333333333333" style="60" customWidth="1"/>
    <col min="1506" max="1506" width="10.6333333333333" style="60" customWidth="1"/>
    <col min="1507" max="1507" width="13.3833333333333" style="60" customWidth="1"/>
    <col min="1508" max="1508" width="9.63333333333333" style="60" customWidth="1"/>
    <col min="1509" max="1509" width="10.3833333333333" style="60" customWidth="1"/>
    <col min="1510" max="1510" width="18.6333333333333" style="60" customWidth="1"/>
    <col min="1511" max="1536" width="8.75" style="60"/>
    <col min="1537" max="1537" width="8" style="60" customWidth="1"/>
    <col min="1538" max="1538" width="30" style="60" customWidth="1"/>
    <col min="1539" max="1539" width="36.6333333333333" style="60" customWidth="1"/>
    <col min="1540" max="1540" width="11.1333333333333" style="60" customWidth="1"/>
    <col min="1541" max="1541" width="10.6333333333333" style="60" customWidth="1"/>
    <col min="1542" max="1542" width="20.6333333333333" style="60" customWidth="1"/>
    <col min="1543" max="1544" width="9.38333333333333" style="60" customWidth="1"/>
    <col min="1545" max="1758" width="8.75" style="60"/>
    <col min="1759" max="1759" width="6.63333333333333" style="60" customWidth="1"/>
    <col min="1760" max="1760" width="27.1333333333333" style="60" customWidth="1"/>
    <col min="1761" max="1761" width="11.1333333333333" style="60" customWidth="1"/>
    <col min="1762" max="1762" width="10.6333333333333" style="60" customWidth="1"/>
    <col min="1763" max="1763" width="13.3833333333333" style="60" customWidth="1"/>
    <col min="1764" max="1764" width="9.63333333333333" style="60" customWidth="1"/>
    <col min="1765" max="1765" width="10.3833333333333" style="60" customWidth="1"/>
    <col min="1766" max="1766" width="18.6333333333333" style="60" customWidth="1"/>
    <col min="1767" max="1792" width="8.75" style="60"/>
    <col min="1793" max="1793" width="8" style="60" customWidth="1"/>
    <col min="1794" max="1794" width="30" style="60" customWidth="1"/>
    <col min="1795" max="1795" width="36.6333333333333" style="60" customWidth="1"/>
    <col min="1796" max="1796" width="11.1333333333333" style="60" customWidth="1"/>
    <col min="1797" max="1797" width="10.6333333333333" style="60" customWidth="1"/>
    <col min="1798" max="1798" width="20.6333333333333" style="60" customWidth="1"/>
    <col min="1799" max="1800" width="9.38333333333333" style="60" customWidth="1"/>
    <col min="1801" max="2014" width="8.75" style="60"/>
    <col min="2015" max="2015" width="6.63333333333333" style="60" customWidth="1"/>
    <col min="2016" max="2016" width="27.1333333333333" style="60" customWidth="1"/>
    <col min="2017" max="2017" width="11.1333333333333" style="60" customWidth="1"/>
    <col min="2018" max="2018" width="10.6333333333333" style="60" customWidth="1"/>
    <col min="2019" max="2019" width="13.3833333333333" style="60" customWidth="1"/>
    <col min="2020" max="2020" width="9.63333333333333" style="60" customWidth="1"/>
    <col min="2021" max="2021" width="10.3833333333333" style="60" customWidth="1"/>
    <col min="2022" max="2022" width="18.6333333333333" style="60" customWidth="1"/>
    <col min="2023" max="2048" width="8.75" style="60"/>
    <col min="2049" max="2049" width="8" style="60" customWidth="1"/>
    <col min="2050" max="2050" width="30" style="60" customWidth="1"/>
    <col min="2051" max="2051" width="36.6333333333333" style="60" customWidth="1"/>
    <col min="2052" max="2052" width="11.1333333333333" style="60" customWidth="1"/>
    <col min="2053" max="2053" width="10.6333333333333" style="60" customWidth="1"/>
    <col min="2054" max="2054" width="20.6333333333333" style="60" customWidth="1"/>
    <col min="2055" max="2056" width="9.38333333333333" style="60" customWidth="1"/>
    <col min="2057" max="2270" width="8.75" style="60"/>
    <col min="2271" max="2271" width="6.63333333333333" style="60" customWidth="1"/>
    <col min="2272" max="2272" width="27.1333333333333" style="60" customWidth="1"/>
    <col min="2273" max="2273" width="11.1333333333333" style="60" customWidth="1"/>
    <col min="2274" max="2274" width="10.6333333333333" style="60" customWidth="1"/>
    <col min="2275" max="2275" width="13.3833333333333" style="60" customWidth="1"/>
    <col min="2276" max="2276" width="9.63333333333333" style="60" customWidth="1"/>
    <col min="2277" max="2277" width="10.3833333333333" style="60" customWidth="1"/>
    <col min="2278" max="2278" width="18.6333333333333" style="60" customWidth="1"/>
    <col min="2279" max="2304" width="8.75" style="60"/>
    <col min="2305" max="2305" width="8" style="60" customWidth="1"/>
    <col min="2306" max="2306" width="30" style="60" customWidth="1"/>
    <col min="2307" max="2307" width="36.6333333333333" style="60" customWidth="1"/>
    <col min="2308" max="2308" width="11.1333333333333" style="60" customWidth="1"/>
    <col min="2309" max="2309" width="10.6333333333333" style="60" customWidth="1"/>
    <col min="2310" max="2310" width="20.6333333333333" style="60" customWidth="1"/>
    <col min="2311" max="2312" width="9.38333333333333" style="60" customWidth="1"/>
    <col min="2313" max="2526" width="8.75" style="60"/>
    <col min="2527" max="2527" width="6.63333333333333" style="60" customWidth="1"/>
    <col min="2528" max="2528" width="27.1333333333333" style="60" customWidth="1"/>
    <col min="2529" max="2529" width="11.1333333333333" style="60" customWidth="1"/>
    <col min="2530" max="2530" width="10.6333333333333" style="60" customWidth="1"/>
    <col min="2531" max="2531" width="13.3833333333333" style="60" customWidth="1"/>
    <col min="2532" max="2532" width="9.63333333333333" style="60" customWidth="1"/>
    <col min="2533" max="2533" width="10.3833333333333" style="60" customWidth="1"/>
    <col min="2534" max="2534" width="18.6333333333333" style="60" customWidth="1"/>
    <col min="2535" max="2560" width="8.75" style="60"/>
    <col min="2561" max="2561" width="8" style="60" customWidth="1"/>
    <col min="2562" max="2562" width="30" style="60" customWidth="1"/>
    <col min="2563" max="2563" width="36.6333333333333" style="60" customWidth="1"/>
    <col min="2564" max="2564" width="11.1333333333333" style="60" customWidth="1"/>
    <col min="2565" max="2565" width="10.6333333333333" style="60" customWidth="1"/>
    <col min="2566" max="2566" width="20.6333333333333" style="60" customWidth="1"/>
    <col min="2567" max="2568" width="9.38333333333333" style="60" customWidth="1"/>
    <col min="2569" max="2782" width="8.75" style="60"/>
    <col min="2783" max="2783" width="6.63333333333333" style="60" customWidth="1"/>
    <col min="2784" max="2784" width="27.1333333333333" style="60" customWidth="1"/>
    <col min="2785" max="2785" width="11.1333333333333" style="60" customWidth="1"/>
    <col min="2786" max="2786" width="10.6333333333333" style="60" customWidth="1"/>
    <col min="2787" max="2787" width="13.3833333333333" style="60" customWidth="1"/>
    <col min="2788" max="2788" width="9.63333333333333" style="60" customWidth="1"/>
    <col min="2789" max="2789" width="10.3833333333333" style="60" customWidth="1"/>
    <col min="2790" max="2790" width="18.6333333333333" style="60" customWidth="1"/>
    <col min="2791" max="2816" width="8.75" style="60"/>
    <col min="2817" max="2817" width="8" style="60" customWidth="1"/>
    <col min="2818" max="2818" width="30" style="60" customWidth="1"/>
    <col min="2819" max="2819" width="36.6333333333333" style="60" customWidth="1"/>
    <col min="2820" max="2820" width="11.1333333333333" style="60" customWidth="1"/>
    <col min="2821" max="2821" width="10.6333333333333" style="60" customWidth="1"/>
    <col min="2822" max="2822" width="20.6333333333333" style="60" customWidth="1"/>
    <col min="2823" max="2824" width="9.38333333333333" style="60" customWidth="1"/>
    <col min="2825" max="3038" width="8.75" style="60"/>
    <col min="3039" max="3039" width="6.63333333333333" style="60" customWidth="1"/>
    <col min="3040" max="3040" width="27.1333333333333" style="60" customWidth="1"/>
    <col min="3041" max="3041" width="11.1333333333333" style="60" customWidth="1"/>
    <col min="3042" max="3042" width="10.6333333333333" style="60" customWidth="1"/>
    <col min="3043" max="3043" width="13.3833333333333" style="60" customWidth="1"/>
    <col min="3044" max="3044" width="9.63333333333333" style="60" customWidth="1"/>
    <col min="3045" max="3045" width="10.3833333333333" style="60" customWidth="1"/>
    <col min="3046" max="3046" width="18.6333333333333" style="60" customWidth="1"/>
    <col min="3047" max="3072" width="8.75" style="60"/>
    <col min="3073" max="3073" width="8" style="60" customWidth="1"/>
    <col min="3074" max="3074" width="30" style="60" customWidth="1"/>
    <col min="3075" max="3075" width="36.6333333333333" style="60" customWidth="1"/>
    <col min="3076" max="3076" width="11.1333333333333" style="60" customWidth="1"/>
    <col min="3077" max="3077" width="10.6333333333333" style="60" customWidth="1"/>
    <col min="3078" max="3078" width="20.6333333333333" style="60" customWidth="1"/>
    <col min="3079" max="3080" width="9.38333333333333" style="60" customWidth="1"/>
    <col min="3081" max="3294" width="8.75" style="60"/>
    <col min="3295" max="3295" width="6.63333333333333" style="60" customWidth="1"/>
    <col min="3296" max="3296" width="27.1333333333333" style="60" customWidth="1"/>
    <col min="3297" max="3297" width="11.1333333333333" style="60" customWidth="1"/>
    <col min="3298" max="3298" width="10.6333333333333" style="60" customWidth="1"/>
    <col min="3299" max="3299" width="13.3833333333333" style="60" customWidth="1"/>
    <col min="3300" max="3300" width="9.63333333333333" style="60" customWidth="1"/>
    <col min="3301" max="3301" width="10.3833333333333" style="60" customWidth="1"/>
    <col min="3302" max="3302" width="18.6333333333333" style="60" customWidth="1"/>
    <col min="3303" max="3328" width="8.75" style="60"/>
    <col min="3329" max="3329" width="8" style="60" customWidth="1"/>
    <col min="3330" max="3330" width="30" style="60" customWidth="1"/>
    <col min="3331" max="3331" width="36.6333333333333" style="60" customWidth="1"/>
    <col min="3332" max="3332" width="11.1333333333333" style="60" customWidth="1"/>
    <col min="3333" max="3333" width="10.6333333333333" style="60" customWidth="1"/>
    <col min="3334" max="3334" width="20.6333333333333" style="60" customWidth="1"/>
    <col min="3335" max="3336" width="9.38333333333333" style="60" customWidth="1"/>
    <col min="3337" max="3550" width="8.75" style="60"/>
    <col min="3551" max="3551" width="6.63333333333333" style="60" customWidth="1"/>
    <col min="3552" max="3552" width="27.1333333333333" style="60" customWidth="1"/>
    <col min="3553" max="3553" width="11.1333333333333" style="60" customWidth="1"/>
    <col min="3554" max="3554" width="10.6333333333333" style="60" customWidth="1"/>
    <col min="3555" max="3555" width="13.3833333333333" style="60" customWidth="1"/>
    <col min="3556" max="3556" width="9.63333333333333" style="60" customWidth="1"/>
    <col min="3557" max="3557" width="10.3833333333333" style="60" customWidth="1"/>
    <col min="3558" max="3558" width="18.6333333333333" style="60" customWidth="1"/>
    <col min="3559" max="3584" width="8.75" style="60"/>
    <col min="3585" max="3585" width="8" style="60" customWidth="1"/>
    <col min="3586" max="3586" width="30" style="60" customWidth="1"/>
    <col min="3587" max="3587" width="36.6333333333333" style="60" customWidth="1"/>
    <col min="3588" max="3588" width="11.1333333333333" style="60" customWidth="1"/>
    <col min="3589" max="3589" width="10.6333333333333" style="60" customWidth="1"/>
    <col min="3590" max="3590" width="20.6333333333333" style="60" customWidth="1"/>
    <col min="3591" max="3592" width="9.38333333333333" style="60" customWidth="1"/>
    <col min="3593" max="3806" width="8.75" style="60"/>
    <col min="3807" max="3807" width="6.63333333333333" style="60" customWidth="1"/>
    <col min="3808" max="3808" width="27.1333333333333" style="60" customWidth="1"/>
    <col min="3809" max="3809" width="11.1333333333333" style="60" customWidth="1"/>
    <col min="3810" max="3810" width="10.6333333333333" style="60" customWidth="1"/>
    <col min="3811" max="3811" width="13.3833333333333" style="60" customWidth="1"/>
    <col min="3812" max="3812" width="9.63333333333333" style="60" customWidth="1"/>
    <col min="3813" max="3813" width="10.3833333333333" style="60" customWidth="1"/>
    <col min="3814" max="3814" width="18.6333333333333" style="60" customWidth="1"/>
    <col min="3815" max="3840" width="8.75" style="60"/>
    <col min="3841" max="3841" width="8" style="60" customWidth="1"/>
    <col min="3842" max="3842" width="30" style="60" customWidth="1"/>
    <col min="3843" max="3843" width="36.6333333333333" style="60" customWidth="1"/>
    <col min="3844" max="3844" width="11.1333333333333" style="60" customWidth="1"/>
    <col min="3845" max="3845" width="10.6333333333333" style="60" customWidth="1"/>
    <col min="3846" max="3846" width="20.6333333333333" style="60" customWidth="1"/>
    <col min="3847" max="3848" width="9.38333333333333" style="60" customWidth="1"/>
    <col min="3849" max="4062" width="8.75" style="60"/>
    <col min="4063" max="4063" width="6.63333333333333" style="60" customWidth="1"/>
    <col min="4064" max="4064" width="27.1333333333333" style="60" customWidth="1"/>
    <col min="4065" max="4065" width="11.1333333333333" style="60" customWidth="1"/>
    <col min="4066" max="4066" width="10.6333333333333" style="60" customWidth="1"/>
    <col min="4067" max="4067" width="13.3833333333333" style="60" customWidth="1"/>
    <col min="4068" max="4068" width="9.63333333333333" style="60" customWidth="1"/>
    <col min="4069" max="4069" width="10.3833333333333" style="60" customWidth="1"/>
    <col min="4070" max="4070" width="18.6333333333333" style="60" customWidth="1"/>
    <col min="4071" max="4096" width="8.75" style="60"/>
    <col min="4097" max="4097" width="8" style="60" customWidth="1"/>
    <col min="4098" max="4098" width="30" style="60" customWidth="1"/>
    <col min="4099" max="4099" width="36.6333333333333" style="60" customWidth="1"/>
    <col min="4100" max="4100" width="11.1333333333333" style="60" customWidth="1"/>
    <col min="4101" max="4101" width="10.6333333333333" style="60" customWidth="1"/>
    <col min="4102" max="4102" width="20.6333333333333" style="60" customWidth="1"/>
    <col min="4103" max="4104" width="9.38333333333333" style="60" customWidth="1"/>
    <col min="4105" max="4318" width="8.75" style="60"/>
    <col min="4319" max="4319" width="6.63333333333333" style="60" customWidth="1"/>
    <col min="4320" max="4320" width="27.1333333333333" style="60" customWidth="1"/>
    <col min="4321" max="4321" width="11.1333333333333" style="60" customWidth="1"/>
    <col min="4322" max="4322" width="10.6333333333333" style="60" customWidth="1"/>
    <col min="4323" max="4323" width="13.3833333333333" style="60" customWidth="1"/>
    <col min="4324" max="4324" width="9.63333333333333" style="60" customWidth="1"/>
    <col min="4325" max="4325" width="10.3833333333333" style="60" customWidth="1"/>
    <col min="4326" max="4326" width="18.6333333333333" style="60" customWidth="1"/>
    <col min="4327" max="4352" width="8.75" style="60"/>
    <col min="4353" max="4353" width="8" style="60" customWidth="1"/>
    <col min="4354" max="4354" width="30" style="60" customWidth="1"/>
    <col min="4355" max="4355" width="36.6333333333333" style="60" customWidth="1"/>
    <col min="4356" max="4356" width="11.1333333333333" style="60" customWidth="1"/>
    <col min="4357" max="4357" width="10.6333333333333" style="60" customWidth="1"/>
    <col min="4358" max="4358" width="20.6333333333333" style="60" customWidth="1"/>
    <col min="4359" max="4360" width="9.38333333333333" style="60" customWidth="1"/>
    <col min="4361" max="4574" width="8.75" style="60"/>
    <col min="4575" max="4575" width="6.63333333333333" style="60" customWidth="1"/>
    <col min="4576" max="4576" width="27.1333333333333" style="60" customWidth="1"/>
    <col min="4577" max="4577" width="11.1333333333333" style="60" customWidth="1"/>
    <col min="4578" max="4578" width="10.6333333333333" style="60" customWidth="1"/>
    <col min="4579" max="4579" width="13.3833333333333" style="60" customWidth="1"/>
    <col min="4580" max="4580" width="9.63333333333333" style="60" customWidth="1"/>
    <col min="4581" max="4581" width="10.3833333333333" style="60" customWidth="1"/>
    <col min="4582" max="4582" width="18.6333333333333" style="60" customWidth="1"/>
    <col min="4583" max="4608" width="8.75" style="60"/>
    <col min="4609" max="4609" width="8" style="60" customWidth="1"/>
    <col min="4610" max="4610" width="30" style="60" customWidth="1"/>
    <col min="4611" max="4611" width="36.6333333333333" style="60" customWidth="1"/>
    <col min="4612" max="4612" width="11.1333333333333" style="60" customWidth="1"/>
    <col min="4613" max="4613" width="10.6333333333333" style="60" customWidth="1"/>
    <col min="4614" max="4614" width="20.6333333333333" style="60" customWidth="1"/>
    <col min="4615" max="4616" width="9.38333333333333" style="60" customWidth="1"/>
    <col min="4617" max="4830" width="8.75" style="60"/>
    <col min="4831" max="4831" width="6.63333333333333" style="60" customWidth="1"/>
    <col min="4832" max="4832" width="27.1333333333333" style="60" customWidth="1"/>
    <col min="4833" max="4833" width="11.1333333333333" style="60" customWidth="1"/>
    <col min="4834" max="4834" width="10.6333333333333" style="60" customWidth="1"/>
    <col min="4835" max="4835" width="13.3833333333333" style="60" customWidth="1"/>
    <col min="4836" max="4836" width="9.63333333333333" style="60" customWidth="1"/>
    <col min="4837" max="4837" width="10.3833333333333" style="60" customWidth="1"/>
    <col min="4838" max="4838" width="18.6333333333333" style="60" customWidth="1"/>
    <col min="4839" max="4864" width="8.75" style="60"/>
    <col min="4865" max="4865" width="8" style="60" customWidth="1"/>
    <col min="4866" max="4866" width="30" style="60" customWidth="1"/>
    <col min="4867" max="4867" width="36.6333333333333" style="60" customWidth="1"/>
    <col min="4868" max="4868" width="11.1333333333333" style="60" customWidth="1"/>
    <col min="4869" max="4869" width="10.6333333333333" style="60" customWidth="1"/>
    <col min="4870" max="4870" width="20.6333333333333" style="60" customWidth="1"/>
    <col min="4871" max="4872" width="9.38333333333333" style="60" customWidth="1"/>
    <col min="4873" max="5086" width="8.75" style="60"/>
    <col min="5087" max="5087" width="6.63333333333333" style="60" customWidth="1"/>
    <col min="5088" max="5088" width="27.1333333333333" style="60" customWidth="1"/>
    <col min="5089" max="5089" width="11.1333333333333" style="60" customWidth="1"/>
    <col min="5090" max="5090" width="10.6333333333333" style="60" customWidth="1"/>
    <col min="5091" max="5091" width="13.3833333333333" style="60" customWidth="1"/>
    <col min="5092" max="5092" width="9.63333333333333" style="60" customWidth="1"/>
    <col min="5093" max="5093" width="10.3833333333333" style="60" customWidth="1"/>
    <col min="5094" max="5094" width="18.6333333333333" style="60" customWidth="1"/>
    <col min="5095" max="5120" width="8.75" style="60"/>
    <col min="5121" max="5121" width="8" style="60" customWidth="1"/>
    <col min="5122" max="5122" width="30" style="60" customWidth="1"/>
    <col min="5123" max="5123" width="36.6333333333333" style="60" customWidth="1"/>
    <col min="5124" max="5124" width="11.1333333333333" style="60" customWidth="1"/>
    <col min="5125" max="5125" width="10.6333333333333" style="60" customWidth="1"/>
    <col min="5126" max="5126" width="20.6333333333333" style="60" customWidth="1"/>
    <col min="5127" max="5128" width="9.38333333333333" style="60" customWidth="1"/>
    <col min="5129" max="5342" width="8.75" style="60"/>
    <col min="5343" max="5343" width="6.63333333333333" style="60" customWidth="1"/>
    <col min="5344" max="5344" width="27.1333333333333" style="60" customWidth="1"/>
    <col min="5345" max="5345" width="11.1333333333333" style="60" customWidth="1"/>
    <col min="5346" max="5346" width="10.6333333333333" style="60" customWidth="1"/>
    <col min="5347" max="5347" width="13.3833333333333" style="60" customWidth="1"/>
    <col min="5348" max="5348" width="9.63333333333333" style="60" customWidth="1"/>
    <col min="5349" max="5349" width="10.3833333333333" style="60" customWidth="1"/>
    <col min="5350" max="5350" width="18.6333333333333" style="60" customWidth="1"/>
    <col min="5351" max="5376" width="8.75" style="60"/>
    <col min="5377" max="5377" width="8" style="60" customWidth="1"/>
    <col min="5378" max="5378" width="30" style="60" customWidth="1"/>
    <col min="5379" max="5379" width="36.6333333333333" style="60" customWidth="1"/>
    <col min="5380" max="5380" width="11.1333333333333" style="60" customWidth="1"/>
    <col min="5381" max="5381" width="10.6333333333333" style="60" customWidth="1"/>
    <col min="5382" max="5382" width="20.6333333333333" style="60" customWidth="1"/>
    <col min="5383" max="5384" width="9.38333333333333" style="60" customWidth="1"/>
    <col min="5385" max="5598" width="8.75" style="60"/>
    <col min="5599" max="5599" width="6.63333333333333" style="60" customWidth="1"/>
    <col min="5600" max="5600" width="27.1333333333333" style="60" customWidth="1"/>
    <col min="5601" max="5601" width="11.1333333333333" style="60" customWidth="1"/>
    <col min="5602" max="5602" width="10.6333333333333" style="60" customWidth="1"/>
    <col min="5603" max="5603" width="13.3833333333333" style="60" customWidth="1"/>
    <col min="5604" max="5604" width="9.63333333333333" style="60" customWidth="1"/>
    <col min="5605" max="5605" width="10.3833333333333" style="60" customWidth="1"/>
    <col min="5606" max="5606" width="18.6333333333333" style="60" customWidth="1"/>
    <col min="5607" max="5632" width="8.75" style="60"/>
    <col min="5633" max="5633" width="8" style="60" customWidth="1"/>
    <col min="5634" max="5634" width="30" style="60" customWidth="1"/>
    <col min="5635" max="5635" width="36.6333333333333" style="60" customWidth="1"/>
    <col min="5636" max="5636" width="11.1333333333333" style="60" customWidth="1"/>
    <col min="5637" max="5637" width="10.6333333333333" style="60" customWidth="1"/>
    <col min="5638" max="5638" width="20.6333333333333" style="60" customWidth="1"/>
    <col min="5639" max="5640" width="9.38333333333333" style="60" customWidth="1"/>
    <col min="5641" max="5854" width="8.75" style="60"/>
    <col min="5855" max="5855" width="6.63333333333333" style="60" customWidth="1"/>
    <col min="5856" max="5856" width="27.1333333333333" style="60" customWidth="1"/>
    <col min="5857" max="5857" width="11.1333333333333" style="60" customWidth="1"/>
    <col min="5858" max="5858" width="10.6333333333333" style="60" customWidth="1"/>
    <col min="5859" max="5859" width="13.3833333333333" style="60" customWidth="1"/>
    <col min="5860" max="5860" width="9.63333333333333" style="60" customWidth="1"/>
    <col min="5861" max="5861" width="10.3833333333333" style="60" customWidth="1"/>
    <col min="5862" max="5862" width="18.6333333333333" style="60" customWidth="1"/>
    <col min="5863" max="5888" width="8.75" style="60"/>
    <col min="5889" max="5889" width="8" style="60" customWidth="1"/>
    <col min="5890" max="5890" width="30" style="60" customWidth="1"/>
    <col min="5891" max="5891" width="36.6333333333333" style="60" customWidth="1"/>
    <col min="5892" max="5892" width="11.1333333333333" style="60" customWidth="1"/>
    <col min="5893" max="5893" width="10.6333333333333" style="60" customWidth="1"/>
    <col min="5894" max="5894" width="20.6333333333333" style="60" customWidth="1"/>
    <col min="5895" max="5896" width="9.38333333333333" style="60" customWidth="1"/>
    <col min="5897" max="6110" width="8.75" style="60"/>
    <col min="6111" max="6111" width="6.63333333333333" style="60" customWidth="1"/>
    <col min="6112" max="6112" width="27.1333333333333" style="60" customWidth="1"/>
    <col min="6113" max="6113" width="11.1333333333333" style="60" customWidth="1"/>
    <col min="6114" max="6114" width="10.6333333333333" style="60" customWidth="1"/>
    <col min="6115" max="6115" width="13.3833333333333" style="60" customWidth="1"/>
    <col min="6116" max="6116" width="9.63333333333333" style="60" customWidth="1"/>
    <col min="6117" max="6117" width="10.3833333333333" style="60" customWidth="1"/>
    <col min="6118" max="6118" width="18.6333333333333" style="60" customWidth="1"/>
    <col min="6119" max="6144" width="8.75" style="60"/>
    <col min="6145" max="6145" width="8" style="60" customWidth="1"/>
    <col min="6146" max="6146" width="30" style="60" customWidth="1"/>
    <col min="6147" max="6147" width="36.6333333333333" style="60" customWidth="1"/>
    <col min="6148" max="6148" width="11.1333333333333" style="60" customWidth="1"/>
    <col min="6149" max="6149" width="10.6333333333333" style="60" customWidth="1"/>
    <col min="6150" max="6150" width="20.6333333333333" style="60" customWidth="1"/>
    <col min="6151" max="6152" width="9.38333333333333" style="60" customWidth="1"/>
    <col min="6153" max="6366" width="8.75" style="60"/>
    <col min="6367" max="6367" width="6.63333333333333" style="60" customWidth="1"/>
    <col min="6368" max="6368" width="27.1333333333333" style="60" customWidth="1"/>
    <col min="6369" max="6369" width="11.1333333333333" style="60" customWidth="1"/>
    <col min="6370" max="6370" width="10.6333333333333" style="60" customWidth="1"/>
    <col min="6371" max="6371" width="13.3833333333333" style="60" customWidth="1"/>
    <col min="6372" max="6372" width="9.63333333333333" style="60" customWidth="1"/>
    <col min="6373" max="6373" width="10.3833333333333" style="60" customWidth="1"/>
    <col min="6374" max="6374" width="18.6333333333333" style="60" customWidth="1"/>
    <col min="6375" max="6400" width="8.75" style="60"/>
    <col min="6401" max="6401" width="8" style="60" customWidth="1"/>
    <col min="6402" max="6402" width="30" style="60" customWidth="1"/>
    <col min="6403" max="6403" width="36.6333333333333" style="60" customWidth="1"/>
    <col min="6404" max="6404" width="11.1333333333333" style="60" customWidth="1"/>
    <col min="6405" max="6405" width="10.6333333333333" style="60" customWidth="1"/>
    <col min="6406" max="6406" width="20.6333333333333" style="60" customWidth="1"/>
    <col min="6407" max="6408" width="9.38333333333333" style="60" customWidth="1"/>
    <col min="6409" max="6622" width="8.75" style="60"/>
    <col min="6623" max="6623" width="6.63333333333333" style="60" customWidth="1"/>
    <col min="6624" max="6624" width="27.1333333333333" style="60" customWidth="1"/>
    <col min="6625" max="6625" width="11.1333333333333" style="60" customWidth="1"/>
    <col min="6626" max="6626" width="10.6333333333333" style="60" customWidth="1"/>
    <col min="6627" max="6627" width="13.3833333333333" style="60" customWidth="1"/>
    <col min="6628" max="6628" width="9.63333333333333" style="60" customWidth="1"/>
    <col min="6629" max="6629" width="10.3833333333333" style="60" customWidth="1"/>
    <col min="6630" max="6630" width="18.6333333333333" style="60" customWidth="1"/>
    <col min="6631" max="6656" width="8.75" style="60"/>
    <col min="6657" max="6657" width="8" style="60" customWidth="1"/>
    <col min="6658" max="6658" width="30" style="60" customWidth="1"/>
    <col min="6659" max="6659" width="36.6333333333333" style="60" customWidth="1"/>
    <col min="6660" max="6660" width="11.1333333333333" style="60" customWidth="1"/>
    <col min="6661" max="6661" width="10.6333333333333" style="60" customWidth="1"/>
    <col min="6662" max="6662" width="20.6333333333333" style="60" customWidth="1"/>
    <col min="6663" max="6664" width="9.38333333333333" style="60" customWidth="1"/>
    <col min="6665" max="6878" width="8.75" style="60"/>
    <col min="6879" max="6879" width="6.63333333333333" style="60" customWidth="1"/>
    <col min="6880" max="6880" width="27.1333333333333" style="60" customWidth="1"/>
    <col min="6881" max="6881" width="11.1333333333333" style="60" customWidth="1"/>
    <col min="6882" max="6882" width="10.6333333333333" style="60" customWidth="1"/>
    <col min="6883" max="6883" width="13.3833333333333" style="60" customWidth="1"/>
    <col min="6884" max="6884" width="9.63333333333333" style="60" customWidth="1"/>
    <col min="6885" max="6885" width="10.3833333333333" style="60" customWidth="1"/>
    <col min="6886" max="6886" width="18.6333333333333" style="60" customWidth="1"/>
    <col min="6887" max="6912" width="8.75" style="60"/>
    <col min="6913" max="6913" width="8" style="60" customWidth="1"/>
    <col min="6914" max="6914" width="30" style="60" customWidth="1"/>
    <col min="6915" max="6915" width="36.6333333333333" style="60" customWidth="1"/>
    <col min="6916" max="6916" width="11.1333333333333" style="60" customWidth="1"/>
    <col min="6917" max="6917" width="10.6333333333333" style="60" customWidth="1"/>
    <col min="6918" max="6918" width="20.6333333333333" style="60" customWidth="1"/>
    <col min="6919" max="6920" width="9.38333333333333" style="60" customWidth="1"/>
    <col min="6921" max="7134" width="8.75" style="60"/>
    <col min="7135" max="7135" width="6.63333333333333" style="60" customWidth="1"/>
    <col min="7136" max="7136" width="27.1333333333333" style="60" customWidth="1"/>
    <col min="7137" max="7137" width="11.1333333333333" style="60" customWidth="1"/>
    <col min="7138" max="7138" width="10.6333333333333" style="60" customWidth="1"/>
    <col min="7139" max="7139" width="13.3833333333333" style="60" customWidth="1"/>
    <col min="7140" max="7140" width="9.63333333333333" style="60" customWidth="1"/>
    <col min="7141" max="7141" width="10.3833333333333" style="60" customWidth="1"/>
    <col min="7142" max="7142" width="18.6333333333333" style="60" customWidth="1"/>
    <col min="7143" max="7168" width="8.75" style="60"/>
    <col min="7169" max="7169" width="8" style="60" customWidth="1"/>
    <col min="7170" max="7170" width="30" style="60" customWidth="1"/>
    <col min="7171" max="7171" width="36.6333333333333" style="60" customWidth="1"/>
    <col min="7172" max="7172" width="11.1333333333333" style="60" customWidth="1"/>
    <col min="7173" max="7173" width="10.6333333333333" style="60" customWidth="1"/>
    <col min="7174" max="7174" width="20.6333333333333" style="60" customWidth="1"/>
    <col min="7175" max="7176" width="9.38333333333333" style="60" customWidth="1"/>
    <col min="7177" max="7390" width="8.75" style="60"/>
    <col min="7391" max="7391" width="6.63333333333333" style="60" customWidth="1"/>
    <col min="7392" max="7392" width="27.1333333333333" style="60" customWidth="1"/>
    <col min="7393" max="7393" width="11.1333333333333" style="60" customWidth="1"/>
    <col min="7394" max="7394" width="10.6333333333333" style="60" customWidth="1"/>
    <col min="7395" max="7395" width="13.3833333333333" style="60" customWidth="1"/>
    <col min="7396" max="7396" width="9.63333333333333" style="60" customWidth="1"/>
    <col min="7397" max="7397" width="10.3833333333333" style="60" customWidth="1"/>
    <col min="7398" max="7398" width="18.6333333333333" style="60" customWidth="1"/>
    <col min="7399" max="7424" width="8.75" style="60"/>
    <col min="7425" max="7425" width="8" style="60" customWidth="1"/>
    <col min="7426" max="7426" width="30" style="60" customWidth="1"/>
    <col min="7427" max="7427" width="36.6333333333333" style="60" customWidth="1"/>
    <col min="7428" max="7428" width="11.1333333333333" style="60" customWidth="1"/>
    <col min="7429" max="7429" width="10.6333333333333" style="60" customWidth="1"/>
    <col min="7430" max="7430" width="20.6333333333333" style="60" customWidth="1"/>
    <col min="7431" max="7432" width="9.38333333333333" style="60" customWidth="1"/>
    <col min="7433" max="7646" width="8.75" style="60"/>
    <col min="7647" max="7647" width="6.63333333333333" style="60" customWidth="1"/>
    <col min="7648" max="7648" width="27.1333333333333" style="60" customWidth="1"/>
    <col min="7649" max="7649" width="11.1333333333333" style="60" customWidth="1"/>
    <col min="7650" max="7650" width="10.6333333333333" style="60" customWidth="1"/>
    <col min="7651" max="7651" width="13.3833333333333" style="60" customWidth="1"/>
    <col min="7652" max="7652" width="9.63333333333333" style="60" customWidth="1"/>
    <col min="7653" max="7653" width="10.3833333333333" style="60" customWidth="1"/>
    <col min="7654" max="7654" width="18.6333333333333" style="60" customWidth="1"/>
    <col min="7655" max="7680" width="8.75" style="60"/>
    <col min="7681" max="7681" width="8" style="60" customWidth="1"/>
    <col min="7682" max="7682" width="30" style="60" customWidth="1"/>
    <col min="7683" max="7683" width="36.6333333333333" style="60" customWidth="1"/>
    <col min="7684" max="7684" width="11.1333333333333" style="60" customWidth="1"/>
    <col min="7685" max="7685" width="10.6333333333333" style="60" customWidth="1"/>
    <col min="7686" max="7686" width="20.6333333333333" style="60" customWidth="1"/>
    <col min="7687" max="7688" width="9.38333333333333" style="60" customWidth="1"/>
    <col min="7689" max="7902" width="8.75" style="60"/>
    <col min="7903" max="7903" width="6.63333333333333" style="60" customWidth="1"/>
    <col min="7904" max="7904" width="27.1333333333333" style="60" customWidth="1"/>
    <col min="7905" max="7905" width="11.1333333333333" style="60" customWidth="1"/>
    <col min="7906" max="7906" width="10.6333333333333" style="60" customWidth="1"/>
    <col min="7907" max="7907" width="13.3833333333333" style="60" customWidth="1"/>
    <col min="7908" max="7908" width="9.63333333333333" style="60" customWidth="1"/>
    <col min="7909" max="7909" width="10.3833333333333" style="60" customWidth="1"/>
    <col min="7910" max="7910" width="18.6333333333333" style="60" customWidth="1"/>
    <col min="7911" max="7936" width="8.75" style="60"/>
    <col min="7937" max="7937" width="8" style="60" customWidth="1"/>
    <col min="7938" max="7938" width="30" style="60" customWidth="1"/>
    <col min="7939" max="7939" width="36.6333333333333" style="60" customWidth="1"/>
    <col min="7940" max="7940" width="11.1333333333333" style="60" customWidth="1"/>
    <col min="7941" max="7941" width="10.6333333333333" style="60" customWidth="1"/>
    <col min="7942" max="7942" width="20.6333333333333" style="60" customWidth="1"/>
    <col min="7943" max="7944" width="9.38333333333333" style="60" customWidth="1"/>
    <col min="7945" max="8158" width="8.75" style="60"/>
    <col min="8159" max="8159" width="6.63333333333333" style="60" customWidth="1"/>
    <col min="8160" max="8160" width="27.1333333333333" style="60" customWidth="1"/>
    <col min="8161" max="8161" width="11.1333333333333" style="60" customWidth="1"/>
    <col min="8162" max="8162" width="10.6333333333333" style="60" customWidth="1"/>
    <col min="8163" max="8163" width="13.3833333333333" style="60" customWidth="1"/>
    <col min="8164" max="8164" width="9.63333333333333" style="60" customWidth="1"/>
    <col min="8165" max="8165" width="10.3833333333333" style="60" customWidth="1"/>
    <col min="8166" max="8166" width="18.6333333333333" style="60" customWidth="1"/>
    <col min="8167" max="8192" width="8.75" style="60"/>
    <col min="8193" max="8193" width="8" style="60" customWidth="1"/>
    <col min="8194" max="8194" width="30" style="60" customWidth="1"/>
    <col min="8195" max="8195" width="36.6333333333333" style="60" customWidth="1"/>
    <col min="8196" max="8196" width="11.1333333333333" style="60" customWidth="1"/>
    <col min="8197" max="8197" width="10.6333333333333" style="60" customWidth="1"/>
    <col min="8198" max="8198" width="20.6333333333333" style="60" customWidth="1"/>
    <col min="8199" max="8200" width="9.38333333333333" style="60" customWidth="1"/>
    <col min="8201" max="8414" width="8.75" style="60"/>
    <col min="8415" max="8415" width="6.63333333333333" style="60" customWidth="1"/>
    <col min="8416" max="8416" width="27.1333333333333" style="60" customWidth="1"/>
    <col min="8417" max="8417" width="11.1333333333333" style="60" customWidth="1"/>
    <col min="8418" max="8418" width="10.6333333333333" style="60" customWidth="1"/>
    <col min="8419" max="8419" width="13.3833333333333" style="60" customWidth="1"/>
    <col min="8420" max="8420" width="9.63333333333333" style="60" customWidth="1"/>
    <col min="8421" max="8421" width="10.3833333333333" style="60" customWidth="1"/>
    <col min="8422" max="8422" width="18.6333333333333" style="60" customWidth="1"/>
    <col min="8423" max="8448" width="8.75" style="60"/>
    <col min="8449" max="8449" width="8" style="60" customWidth="1"/>
    <col min="8450" max="8450" width="30" style="60" customWidth="1"/>
    <col min="8451" max="8451" width="36.6333333333333" style="60" customWidth="1"/>
    <col min="8452" max="8452" width="11.1333333333333" style="60" customWidth="1"/>
    <col min="8453" max="8453" width="10.6333333333333" style="60" customWidth="1"/>
    <col min="8454" max="8454" width="20.6333333333333" style="60" customWidth="1"/>
    <col min="8455" max="8456" width="9.38333333333333" style="60" customWidth="1"/>
    <col min="8457" max="8670" width="8.75" style="60"/>
    <col min="8671" max="8671" width="6.63333333333333" style="60" customWidth="1"/>
    <col min="8672" max="8672" width="27.1333333333333" style="60" customWidth="1"/>
    <col min="8673" max="8673" width="11.1333333333333" style="60" customWidth="1"/>
    <col min="8674" max="8674" width="10.6333333333333" style="60" customWidth="1"/>
    <col min="8675" max="8675" width="13.3833333333333" style="60" customWidth="1"/>
    <col min="8676" max="8676" width="9.63333333333333" style="60" customWidth="1"/>
    <col min="8677" max="8677" width="10.3833333333333" style="60" customWidth="1"/>
    <col min="8678" max="8678" width="18.6333333333333" style="60" customWidth="1"/>
    <col min="8679" max="8704" width="8.75" style="60"/>
    <col min="8705" max="8705" width="8" style="60" customWidth="1"/>
    <col min="8706" max="8706" width="30" style="60" customWidth="1"/>
    <col min="8707" max="8707" width="36.6333333333333" style="60" customWidth="1"/>
    <col min="8708" max="8708" width="11.1333333333333" style="60" customWidth="1"/>
    <col min="8709" max="8709" width="10.6333333333333" style="60" customWidth="1"/>
    <col min="8710" max="8710" width="20.6333333333333" style="60" customWidth="1"/>
    <col min="8711" max="8712" width="9.38333333333333" style="60" customWidth="1"/>
    <col min="8713" max="8926" width="8.75" style="60"/>
    <col min="8927" max="8927" width="6.63333333333333" style="60" customWidth="1"/>
    <col min="8928" max="8928" width="27.1333333333333" style="60" customWidth="1"/>
    <col min="8929" max="8929" width="11.1333333333333" style="60" customWidth="1"/>
    <col min="8930" max="8930" width="10.6333333333333" style="60" customWidth="1"/>
    <col min="8931" max="8931" width="13.3833333333333" style="60" customWidth="1"/>
    <col min="8932" max="8932" width="9.63333333333333" style="60" customWidth="1"/>
    <col min="8933" max="8933" width="10.3833333333333" style="60" customWidth="1"/>
    <col min="8934" max="8934" width="18.6333333333333" style="60" customWidth="1"/>
    <col min="8935" max="8960" width="8.75" style="60"/>
    <col min="8961" max="8961" width="8" style="60" customWidth="1"/>
    <col min="8962" max="8962" width="30" style="60" customWidth="1"/>
    <col min="8963" max="8963" width="36.6333333333333" style="60" customWidth="1"/>
    <col min="8964" max="8964" width="11.1333333333333" style="60" customWidth="1"/>
    <col min="8965" max="8965" width="10.6333333333333" style="60" customWidth="1"/>
    <col min="8966" max="8966" width="20.6333333333333" style="60" customWidth="1"/>
    <col min="8967" max="8968" width="9.38333333333333" style="60" customWidth="1"/>
    <col min="8969" max="9182" width="8.75" style="60"/>
    <col min="9183" max="9183" width="6.63333333333333" style="60" customWidth="1"/>
    <col min="9184" max="9184" width="27.1333333333333" style="60" customWidth="1"/>
    <col min="9185" max="9185" width="11.1333333333333" style="60" customWidth="1"/>
    <col min="9186" max="9186" width="10.6333333333333" style="60" customWidth="1"/>
    <col min="9187" max="9187" width="13.3833333333333" style="60" customWidth="1"/>
    <col min="9188" max="9188" width="9.63333333333333" style="60" customWidth="1"/>
    <col min="9189" max="9189" width="10.3833333333333" style="60" customWidth="1"/>
    <col min="9190" max="9190" width="18.6333333333333" style="60" customWidth="1"/>
    <col min="9191" max="9216" width="8.75" style="60"/>
    <col min="9217" max="9217" width="8" style="60" customWidth="1"/>
    <col min="9218" max="9218" width="30" style="60" customWidth="1"/>
    <col min="9219" max="9219" width="36.6333333333333" style="60" customWidth="1"/>
    <col min="9220" max="9220" width="11.1333333333333" style="60" customWidth="1"/>
    <col min="9221" max="9221" width="10.6333333333333" style="60" customWidth="1"/>
    <col min="9222" max="9222" width="20.6333333333333" style="60" customWidth="1"/>
    <col min="9223" max="9224" width="9.38333333333333" style="60" customWidth="1"/>
    <col min="9225" max="9438" width="8.75" style="60"/>
    <col min="9439" max="9439" width="6.63333333333333" style="60" customWidth="1"/>
    <col min="9440" max="9440" width="27.1333333333333" style="60" customWidth="1"/>
    <col min="9441" max="9441" width="11.1333333333333" style="60" customWidth="1"/>
    <col min="9442" max="9442" width="10.6333333333333" style="60" customWidth="1"/>
    <col min="9443" max="9443" width="13.3833333333333" style="60" customWidth="1"/>
    <col min="9444" max="9444" width="9.63333333333333" style="60" customWidth="1"/>
    <col min="9445" max="9445" width="10.3833333333333" style="60" customWidth="1"/>
    <col min="9446" max="9446" width="18.6333333333333" style="60" customWidth="1"/>
    <col min="9447" max="9472" width="8.75" style="60"/>
    <col min="9473" max="9473" width="8" style="60" customWidth="1"/>
    <col min="9474" max="9474" width="30" style="60" customWidth="1"/>
    <col min="9475" max="9475" width="36.6333333333333" style="60" customWidth="1"/>
    <col min="9476" max="9476" width="11.1333333333333" style="60" customWidth="1"/>
    <col min="9477" max="9477" width="10.6333333333333" style="60" customWidth="1"/>
    <col min="9478" max="9478" width="20.6333333333333" style="60" customWidth="1"/>
    <col min="9479" max="9480" width="9.38333333333333" style="60" customWidth="1"/>
    <col min="9481" max="9694" width="8.75" style="60"/>
    <col min="9695" max="9695" width="6.63333333333333" style="60" customWidth="1"/>
    <col min="9696" max="9696" width="27.1333333333333" style="60" customWidth="1"/>
    <col min="9697" max="9697" width="11.1333333333333" style="60" customWidth="1"/>
    <col min="9698" max="9698" width="10.6333333333333" style="60" customWidth="1"/>
    <col min="9699" max="9699" width="13.3833333333333" style="60" customWidth="1"/>
    <col min="9700" max="9700" width="9.63333333333333" style="60" customWidth="1"/>
    <col min="9701" max="9701" width="10.3833333333333" style="60" customWidth="1"/>
    <col min="9702" max="9702" width="18.6333333333333" style="60" customWidth="1"/>
    <col min="9703" max="9728" width="8.75" style="60"/>
    <col min="9729" max="9729" width="8" style="60" customWidth="1"/>
    <col min="9730" max="9730" width="30" style="60" customWidth="1"/>
    <col min="9731" max="9731" width="36.6333333333333" style="60" customWidth="1"/>
    <col min="9732" max="9732" width="11.1333333333333" style="60" customWidth="1"/>
    <col min="9733" max="9733" width="10.6333333333333" style="60" customWidth="1"/>
    <col min="9734" max="9734" width="20.6333333333333" style="60" customWidth="1"/>
    <col min="9735" max="9736" width="9.38333333333333" style="60" customWidth="1"/>
    <col min="9737" max="9950" width="8.75" style="60"/>
    <col min="9951" max="9951" width="6.63333333333333" style="60" customWidth="1"/>
    <col min="9952" max="9952" width="27.1333333333333" style="60" customWidth="1"/>
    <col min="9953" max="9953" width="11.1333333333333" style="60" customWidth="1"/>
    <col min="9954" max="9954" width="10.6333333333333" style="60" customWidth="1"/>
    <col min="9955" max="9955" width="13.3833333333333" style="60" customWidth="1"/>
    <col min="9956" max="9956" width="9.63333333333333" style="60" customWidth="1"/>
    <col min="9957" max="9957" width="10.3833333333333" style="60" customWidth="1"/>
    <col min="9958" max="9958" width="18.6333333333333" style="60" customWidth="1"/>
    <col min="9959" max="9984" width="8.75" style="60"/>
    <col min="9985" max="9985" width="8" style="60" customWidth="1"/>
    <col min="9986" max="9986" width="30" style="60" customWidth="1"/>
    <col min="9987" max="9987" width="36.6333333333333" style="60" customWidth="1"/>
    <col min="9988" max="9988" width="11.1333333333333" style="60" customWidth="1"/>
    <col min="9989" max="9989" width="10.6333333333333" style="60" customWidth="1"/>
    <col min="9990" max="9990" width="20.6333333333333" style="60" customWidth="1"/>
    <col min="9991" max="9992" width="9.38333333333333" style="60" customWidth="1"/>
    <col min="9993" max="10206" width="8.75" style="60"/>
    <col min="10207" max="10207" width="6.63333333333333" style="60" customWidth="1"/>
    <col min="10208" max="10208" width="27.1333333333333" style="60" customWidth="1"/>
    <col min="10209" max="10209" width="11.1333333333333" style="60" customWidth="1"/>
    <col min="10210" max="10210" width="10.6333333333333" style="60" customWidth="1"/>
    <col min="10211" max="10211" width="13.3833333333333" style="60" customWidth="1"/>
    <col min="10212" max="10212" width="9.63333333333333" style="60" customWidth="1"/>
    <col min="10213" max="10213" width="10.3833333333333" style="60" customWidth="1"/>
    <col min="10214" max="10214" width="18.6333333333333" style="60" customWidth="1"/>
    <col min="10215" max="10240" width="8.75" style="60"/>
    <col min="10241" max="10241" width="8" style="60" customWidth="1"/>
    <col min="10242" max="10242" width="30" style="60" customWidth="1"/>
    <col min="10243" max="10243" width="36.6333333333333" style="60" customWidth="1"/>
    <col min="10244" max="10244" width="11.1333333333333" style="60" customWidth="1"/>
    <col min="10245" max="10245" width="10.6333333333333" style="60" customWidth="1"/>
    <col min="10246" max="10246" width="20.6333333333333" style="60" customWidth="1"/>
    <col min="10247" max="10248" width="9.38333333333333" style="60" customWidth="1"/>
    <col min="10249" max="10462" width="8.75" style="60"/>
    <col min="10463" max="10463" width="6.63333333333333" style="60" customWidth="1"/>
    <col min="10464" max="10464" width="27.1333333333333" style="60" customWidth="1"/>
    <col min="10465" max="10465" width="11.1333333333333" style="60" customWidth="1"/>
    <col min="10466" max="10466" width="10.6333333333333" style="60" customWidth="1"/>
    <col min="10467" max="10467" width="13.3833333333333" style="60" customWidth="1"/>
    <col min="10468" max="10468" width="9.63333333333333" style="60" customWidth="1"/>
    <col min="10469" max="10469" width="10.3833333333333" style="60" customWidth="1"/>
    <col min="10470" max="10470" width="18.6333333333333" style="60" customWidth="1"/>
    <col min="10471" max="10496" width="8.75" style="60"/>
    <col min="10497" max="10497" width="8" style="60" customWidth="1"/>
    <col min="10498" max="10498" width="30" style="60" customWidth="1"/>
    <col min="10499" max="10499" width="36.6333333333333" style="60" customWidth="1"/>
    <col min="10500" max="10500" width="11.1333333333333" style="60" customWidth="1"/>
    <col min="10501" max="10501" width="10.6333333333333" style="60" customWidth="1"/>
    <col min="10502" max="10502" width="20.6333333333333" style="60" customWidth="1"/>
    <col min="10503" max="10504" width="9.38333333333333" style="60" customWidth="1"/>
    <col min="10505" max="10718" width="8.75" style="60"/>
    <col min="10719" max="10719" width="6.63333333333333" style="60" customWidth="1"/>
    <col min="10720" max="10720" width="27.1333333333333" style="60" customWidth="1"/>
    <col min="10721" max="10721" width="11.1333333333333" style="60" customWidth="1"/>
    <col min="10722" max="10722" width="10.6333333333333" style="60" customWidth="1"/>
    <col min="10723" max="10723" width="13.3833333333333" style="60" customWidth="1"/>
    <col min="10724" max="10724" width="9.63333333333333" style="60" customWidth="1"/>
    <col min="10725" max="10725" width="10.3833333333333" style="60" customWidth="1"/>
    <col min="10726" max="10726" width="18.6333333333333" style="60" customWidth="1"/>
    <col min="10727" max="10752" width="8.75" style="60"/>
    <col min="10753" max="10753" width="8" style="60" customWidth="1"/>
    <col min="10754" max="10754" width="30" style="60" customWidth="1"/>
    <col min="10755" max="10755" width="36.6333333333333" style="60" customWidth="1"/>
    <col min="10756" max="10756" width="11.1333333333333" style="60" customWidth="1"/>
    <col min="10757" max="10757" width="10.6333333333333" style="60" customWidth="1"/>
    <col min="10758" max="10758" width="20.6333333333333" style="60" customWidth="1"/>
    <col min="10759" max="10760" width="9.38333333333333" style="60" customWidth="1"/>
    <col min="10761" max="10974" width="8.75" style="60"/>
    <col min="10975" max="10975" width="6.63333333333333" style="60" customWidth="1"/>
    <col min="10976" max="10976" width="27.1333333333333" style="60" customWidth="1"/>
    <col min="10977" max="10977" width="11.1333333333333" style="60" customWidth="1"/>
    <col min="10978" max="10978" width="10.6333333333333" style="60" customWidth="1"/>
    <col min="10979" max="10979" width="13.3833333333333" style="60" customWidth="1"/>
    <col min="10980" max="10980" width="9.63333333333333" style="60" customWidth="1"/>
    <col min="10981" max="10981" width="10.3833333333333" style="60" customWidth="1"/>
    <col min="10982" max="10982" width="18.6333333333333" style="60" customWidth="1"/>
    <col min="10983" max="11008" width="8.75" style="60"/>
    <col min="11009" max="11009" width="8" style="60" customWidth="1"/>
    <col min="11010" max="11010" width="30" style="60" customWidth="1"/>
    <col min="11011" max="11011" width="36.6333333333333" style="60" customWidth="1"/>
    <col min="11012" max="11012" width="11.1333333333333" style="60" customWidth="1"/>
    <col min="11013" max="11013" width="10.6333333333333" style="60" customWidth="1"/>
    <col min="11014" max="11014" width="20.6333333333333" style="60" customWidth="1"/>
    <col min="11015" max="11016" width="9.38333333333333" style="60" customWidth="1"/>
    <col min="11017" max="11230" width="8.75" style="60"/>
    <col min="11231" max="11231" width="6.63333333333333" style="60" customWidth="1"/>
    <col min="11232" max="11232" width="27.1333333333333" style="60" customWidth="1"/>
    <col min="11233" max="11233" width="11.1333333333333" style="60" customWidth="1"/>
    <col min="11234" max="11234" width="10.6333333333333" style="60" customWidth="1"/>
    <col min="11235" max="11235" width="13.3833333333333" style="60" customWidth="1"/>
    <col min="11236" max="11236" width="9.63333333333333" style="60" customWidth="1"/>
    <col min="11237" max="11237" width="10.3833333333333" style="60" customWidth="1"/>
    <col min="11238" max="11238" width="18.6333333333333" style="60" customWidth="1"/>
    <col min="11239" max="11264" width="8.75" style="60"/>
    <col min="11265" max="11265" width="8" style="60" customWidth="1"/>
    <col min="11266" max="11266" width="30" style="60" customWidth="1"/>
    <col min="11267" max="11267" width="36.6333333333333" style="60" customWidth="1"/>
    <col min="11268" max="11268" width="11.1333333333333" style="60" customWidth="1"/>
    <col min="11269" max="11269" width="10.6333333333333" style="60" customWidth="1"/>
    <col min="11270" max="11270" width="20.6333333333333" style="60" customWidth="1"/>
    <col min="11271" max="11272" width="9.38333333333333" style="60" customWidth="1"/>
    <col min="11273" max="11486" width="8.75" style="60"/>
    <col min="11487" max="11487" width="6.63333333333333" style="60" customWidth="1"/>
    <col min="11488" max="11488" width="27.1333333333333" style="60" customWidth="1"/>
    <col min="11489" max="11489" width="11.1333333333333" style="60" customWidth="1"/>
    <col min="11490" max="11490" width="10.6333333333333" style="60" customWidth="1"/>
    <col min="11491" max="11491" width="13.3833333333333" style="60" customWidth="1"/>
    <col min="11492" max="11492" width="9.63333333333333" style="60" customWidth="1"/>
    <col min="11493" max="11493" width="10.3833333333333" style="60" customWidth="1"/>
    <col min="11494" max="11494" width="18.6333333333333" style="60" customWidth="1"/>
    <col min="11495" max="11520" width="8.75" style="60"/>
    <col min="11521" max="11521" width="8" style="60" customWidth="1"/>
    <col min="11522" max="11522" width="30" style="60" customWidth="1"/>
    <col min="11523" max="11523" width="36.6333333333333" style="60" customWidth="1"/>
    <col min="11524" max="11524" width="11.1333333333333" style="60" customWidth="1"/>
    <col min="11525" max="11525" width="10.6333333333333" style="60" customWidth="1"/>
    <col min="11526" max="11526" width="20.6333333333333" style="60" customWidth="1"/>
    <col min="11527" max="11528" width="9.38333333333333" style="60" customWidth="1"/>
    <col min="11529" max="11742" width="8.75" style="60"/>
    <col min="11743" max="11743" width="6.63333333333333" style="60" customWidth="1"/>
    <col min="11744" max="11744" width="27.1333333333333" style="60" customWidth="1"/>
    <col min="11745" max="11745" width="11.1333333333333" style="60" customWidth="1"/>
    <col min="11746" max="11746" width="10.6333333333333" style="60" customWidth="1"/>
    <col min="11747" max="11747" width="13.3833333333333" style="60" customWidth="1"/>
    <col min="11748" max="11748" width="9.63333333333333" style="60" customWidth="1"/>
    <col min="11749" max="11749" width="10.3833333333333" style="60" customWidth="1"/>
    <col min="11750" max="11750" width="18.6333333333333" style="60" customWidth="1"/>
    <col min="11751" max="11776" width="8.75" style="60"/>
    <col min="11777" max="11777" width="8" style="60" customWidth="1"/>
    <col min="11778" max="11778" width="30" style="60" customWidth="1"/>
    <col min="11779" max="11779" width="36.6333333333333" style="60" customWidth="1"/>
    <col min="11780" max="11780" width="11.1333333333333" style="60" customWidth="1"/>
    <col min="11781" max="11781" width="10.6333333333333" style="60" customWidth="1"/>
    <col min="11782" max="11782" width="20.6333333333333" style="60" customWidth="1"/>
    <col min="11783" max="11784" width="9.38333333333333" style="60" customWidth="1"/>
    <col min="11785" max="11998" width="8.75" style="60"/>
    <col min="11999" max="11999" width="6.63333333333333" style="60" customWidth="1"/>
    <col min="12000" max="12000" width="27.1333333333333" style="60" customWidth="1"/>
    <col min="12001" max="12001" width="11.1333333333333" style="60" customWidth="1"/>
    <col min="12002" max="12002" width="10.6333333333333" style="60" customWidth="1"/>
    <col min="12003" max="12003" width="13.3833333333333" style="60" customWidth="1"/>
    <col min="12004" max="12004" width="9.63333333333333" style="60" customWidth="1"/>
    <col min="12005" max="12005" width="10.3833333333333" style="60" customWidth="1"/>
    <col min="12006" max="12006" width="18.6333333333333" style="60" customWidth="1"/>
    <col min="12007" max="12032" width="8.75" style="60"/>
    <col min="12033" max="12033" width="8" style="60" customWidth="1"/>
    <col min="12034" max="12034" width="30" style="60" customWidth="1"/>
    <col min="12035" max="12035" width="36.6333333333333" style="60" customWidth="1"/>
    <col min="12036" max="12036" width="11.1333333333333" style="60" customWidth="1"/>
    <col min="12037" max="12037" width="10.6333333333333" style="60" customWidth="1"/>
    <col min="12038" max="12038" width="20.6333333333333" style="60" customWidth="1"/>
    <col min="12039" max="12040" width="9.38333333333333" style="60" customWidth="1"/>
    <col min="12041" max="12254" width="8.75" style="60"/>
    <col min="12255" max="12255" width="6.63333333333333" style="60" customWidth="1"/>
    <col min="12256" max="12256" width="27.1333333333333" style="60" customWidth="1"/>
    <col min="12257" max="12257" width="11.1333333333333" style="60" customWidth="1"/>
    <col min="12258" max="12258" width="10.6333333333333" style="60" customWidth="1"/>
    <col min="12259" max="12259" width="13.3833333333333" style="60" customWidth="1"/>
    <col min="12260" max="12260" width="9.63333333333333" style="60" customWidth="1"/>
    <col min="12261" max="12261" width="10.3833333333333" style="60" customWidth="1"/>
    <col min="12262" max="12262" width="18.6333333333333" style="60" customWidth="1"/>
    <col min="12263" max="12288" width="8.75" style="60"/>
    <col min="12289" max="12289" width="8" style="60" customWidth="1"/>
    <col min="12290" max="12290" width="30" style="60" customWidth="1"/>
    <col min="12291" max="12291" width="36.6333333333333" style="60" customWidth="1"/>
    <col min="12292" max="12292" width="11.1333333333333" style="60" customWidth="1"/>
    <col min="12293" max="12293" width="10.6333333333333" style="60" customWidth="1"/>
    <col min="12294" max="12294" width="20.6333333333333" style="60" customWidth="1"/>
    <col min="12295" max="12296" width="9.38333333333333" style="60" customWidth="1"/>
    <col min="12297" max="12510" width="8.75" style="60"/>
    <col min="12511" max="12511" width="6.63333333333333" style="60" customWidth="1"/>
    <col min="12512" max="12512" width="27.1333333333333" style="60" customWidth="1"/>
    <col min="12513" max="12513" width="11.1333333333333" style="60" customWidth="1"/>
    <col min="12514" max="12514" width="10.6333333333333" style="60" customWidth="1"/>
    <col min="12515" max="12515" width="13.3833333333333" style="60" customWidth="1"/>
    <col min="12516" max="12516" width="9.63333333333333" style="60" customWidth="1"/>
    <col min="12517" max="12517" width="10.3833333333333" style="60" customWidth="1"/>
    <col min="12518" max="12518" width="18.6333333333333" style="60" customWidth="1"/>
    <col min="12519" max="12544" width="8.75" style="60"/>
    <col min="12545" max="12545" width="8" style="60" customWidth="1"/>
    <col min="12546" max="12546" width="30" style="60" customWidth="1"/>
    <col min="12547" max="12547" width="36.6333333333333" style="60" customWidth="1"/>
    <col min="12548" max="12548" width="11.1333333333333" style="60" customWidth="1"/>
    <col min="12549" max="12549" width="10.6333333333333" style="60" customWidth="1"/>
    <col min="12550" max="12550" width="20.6333333333333" style="60" customWidth="1"/>
    <col min="12551" max="12552" width="9.38333333333333" style="60" customWidth="1"/>
    <col min="12553" max="12766" width="8.75" style="60"/>
    <col min="12767" max="12767" width="6.63333333333333" style="60" customWidth="1"/>
    <col min="12768" max="12768" width="27.1333333333333" style="60" customWidth="1"/>
    <col min="12769" max="12769" width="11.1333333333333" style="60" customWidth="1"/>
    <col min="12770" max="12770" width="10.6333333333333" style="60" customWidth="1"/>
    <col min="12771" max="12771" width="13.3833333333333" style="60" customWidth="1"/>
    <col min="12772" max="12772" width="9.63333333333333" style="60" customWidth="1"/>
    <col min="12773" max="12773" width="10.3833333333333" style="60" customWidth="1"/>
    <col min="12774" max="12774" width="18.6333333333333" style="60" customWidth="1"/>
    <col min="12775" max="12800" width="8.75" style="60"/>
    <col min="12801" max="12801" width="8" style="60" customWidth="1"/>
    <col min="12802" max="12802" width="30" style="60" customWidth="1"/>
    <col min="12803" max="12803" width="36.6333333333333" style="60" customWidth="1"/>
    <col min="12804" max="12804" width="11.1333333333333" style="60" customWidth="1"/>
    <col min="12805" max="12805" width="10.6333333333333" style="60" customWidth="1"/>
    <col min="12806" max="12806" width="20.6333333333333" style="60" customWidth="1"/>
    <col min="12807" max="12808" width="9.38333333333333" style="60" customWidth="1"/>
    <col min="12809" max="13022" width="8.75" style="60"/>
    <col min="13023" max="13023" width="6.63333333333333" style="60" customWidth="1"/>
    <col min="13024" max="13024" width="27.1333333333333" style="60" customWidth="1"/>
    <col min="13025" max="13025" width="11.1333333333333" style="60" customWidth="1"/>
    <col min="13026" max="13026" width="10.6333333333333" style="60" customWidth="1"/>
    <col min="13027" max="13027" width="13.3833333333333" style="60" customWidth="1"/>
    <col min="13028" max="13028" width="9.63333333333333" style="60" customWidth="1"/>
    <col min="13029" max="13029" width="10.3833333333333" style="60" customWidth="1"/>
    <col min="13030" max="13030" width="18.6333333333333" style="60" customWidth="1"/>
    <col min="13031" max="13056" width="8.75" style="60"/>
    <col min="13057" max="13057" width="8" style="60" customWidth="1"/>
    <col min="13058" max="13058" width="30" style="60" customWidth="1"/>
    <col min="13059" max="13059" width="36.6333333333333" style="60" customWidth="1"/>
    <col min="13060" max="13060" width="11.1333333333333" style="60" customWidth="1"/>
    <col min="13061" max="13061" width="10.6333333333333" style="60" customWidth="1"/>
    <col min="13062" max="13062" width="20.6333333333333" style="60" customWidth="1"/>
    <col min="13063" max="13064" width="9.38333333333333" style="60" customWidth="1"/>
    <col min="13065" max="13278" width="8.75" style="60"/>
    <col min="13279" max="13279" width="6.63333333333333" style="60" customWidth="1"/>
    <col min="13280" max="13280" width="27.1333333333333" style="60" customWidth="1"/>
    <col min="13281" max="13281" width="11.1333333333333" style="60" customWidth="1"/>
    <col min="13282" max="13282" width="10.6333333333333" style="60" customWidth="1"/>
    <col min="13283" max="13283" width="13.3833333333333" style="60" customWidth="1"/>
    <col min="13284" max="13284" width="9.63333333333333" style="60" customWidth="1"/>
    <col min="13285" max="13285" width="10.3833333333333" style="60" customWidth="1"/>
    <col min="13286" max="13286" width="18.6333333333333" style="60" customWidth="1"/>
    <col min="13287" max="13312" width="8.75" style="60"/>
    <col min="13313" max="13313" width="8" style="60" customWidth="1"/>
    <col min="13314" max="13314" width="30" style="60" customWidth="1"/>
    <col min="13315" max="13315" width="36.6333333333333" style="60" customWidth="1"/>
    <col min="13316" max="13316" width="11.1333333333333" style="60" customWidth="1"/>
    <col min="13317" max="13317" width="10.6333333333333" style="60" customWidth="1"/>
    <col min="13318" max="13318" width="20.6333333333333" style="60" customWidth="1"/>
    <col min="13319" max="13320" width="9.38333333333333" style="60" customWidth="1"/>
    <col min="13321" max="13534" width="8.75" style="60"/>
    <col min="13535" max="13535" width="6.63333333333333" style="60" customWidth="1"/>
    <col min="13536" max="13536" width="27.1333333333333" style="60" customWidth="1"/>
    <col min="13537" max="13537" width="11.1333333333333" style="60" customWidth="1"/>
    <col min="13538" max="13538" width="10.6333333333333" style="60" customWidth="1"/>
    <col min="13539" max="13539" width="13.3833333333333" style="60" customWidth="1"/>
    <col min="13540" max="13540" width="9.63333333333333" style="60" customWidth="1"/>
    <col min="13541" max="13541" width="10.3833333333333" style="60" customWidth="1"/>
    <col min="13542" max="13542" width="18.6333333333333" style="60" customWidth="1"/>
    <col min="13543" max="13568" width="8.75" style="60"/>
    <col min="13569" max="13569" width="8" style="60" customWidth="1"/>
    <col min="13570" max="13570" width="30" style="60" customWidth="1"/>
    <col min="13571" max="13571" width="36.6333333333333" style="60" customWidth="1"/>
    <col min="13572" max="13572" width="11.1333333333333" style="60" customWidth="1"/>
    <col min="13573" max="13573" width="10.6333333333333" style="60" customWidth="1"/>
    <col min="13574" max="13574" width="20.6333333333333" style="60" customWidth="1"/>
    <col min="13575" max="13576" width="9.38333333333333" style="60" customWidth="1"/>
    <col min="13577" max="13790" width="8.75" style="60"/>
    <col min="13791" max="13791" width="6.63333333333333" style="60" customWidth="1"/>
    <col min="13792" max="13792" width="27.1333333333333" style="60" customWidth="1"/>
    <col min="13793" max="13793" width="11.1333333333333" style="60" customWidth="1"/>
    <col min="13794" max="13794" width="10.6333333333333" style="60" customWidth="1"/>
    <col min="13795" max="13795" width="13.3833333333333" style="60" customWidth="1"/>
    <col min="13796" max="13796" width="9.63333333333333" style="60" customWidth="1"/>
    <col min="13797" max="13797" width="10.3833333333333" style="60" customWidth="1"/>
    <col min="13798" max="13798" width="18.6333333333333" style="60" customWidth="1"/>
    <col min="13799" max="13824" width="8.75" style="60"/>
    <col min="13825" max="13825" width="8" style="60" customWidth="1"/>
    <col min="13826" max="13826" width="30" style="60" customWidth="1"/>
    <col min="13827" max="13827" width="36.6333333333333" style="60" customWidth="1"/>
    <col min="13828" max="13828" width="11.1333333333333" style="60" customWidth="1"/>
    <col min="13829" max="13829" width="10.6333333333333" style="60" customWidth="1"/>
    <col min="13830" max="13830" width="20.6333333333333" style="60" customWidth="1"/>
    <col min="13831" max="13832" width="9.38333333333333" style="60" customWidth="1"/>
    <col min="13833" max="14046" width="8.75" style="60"/>
    <col min="14047" max="14047" width="6.63333333333333" style="60" customWidth="1"/>
    <col min="14048" max="14048" width="27.1333333333333" style="60" customWidth="1"/>
    <col min="14049" max="14049" width="11.1333333333333" style="60" customWidth="1"/>
    <col min="14050" max="14050" width="10.6333333333333" style="60" customWidth="1"/>
    <col min="14051" max="14051" width="13.3833333333333" style="60" customWidth="1"/>
    <col min="14052" max="14052" width="9.63333333333333" style="60" customWidth="1"/>
    <col min="14053" max="14053" width="10.3833333333333" style="60" customWidth="1"/>
    <col min="14054" max="14054" width="18.6333333333333" style="60" customWidth="1"/>
    <col min="14055" max="14080" width="8.75" style="60"/>
    <col min="14081" max="14081" width="8" style="60" customWidth="1"/>
    <col min="14082" max="14082" width="30" style="60" customWidth="1"/>
    <col min="14083" max="14083" width="36.6333333333333" style="60" customWidth="1"/>
    <col min="14084" max="14084" width="11.1333333333333" style="60" customWidth="1"/>
    <col min="14085" max="14085" width="10.6333333333333" style="60" customWidth="1"/>
    <col min="14086" max="14086" width="20.6333333333333" style="60" customWidth="1"/>
    <col min="14087" max="14088" width="9.38333333333333" style="60" customWidth="1"/>
    <col min="14089" max="14302" width="8.75" style="60"/>
    <col min="14303" max="14303" width="6.63333333333333" style="60" customWidth="1"/>
    <col min="14304" max="14304" width="27.1333333333333" style="60" customWidth="1"/>
    <col min="14305" max="14305" width="11.1333333333333" style="60" customWidth="1"/>
    <col min="14306" max="14306" width="10.6333333333333" style="60" customWidth="1"/>
    <col min="14307" max="14307" width="13.3833333333333" style="60" customWidth="1"/>
    <col min="14308" max="14308" width="9.63333333333333" style="60" customWidth="1"/>
    <col min="14309" max="14309" width="10.3833333333333" style="60" customWidth="1"/>
    <col min="14310" max="14310" width="18.6333333333333" style="60" customWidth="1"/>
    <col min="14311" max="14336" width="8.75" style="60"/>
    <col min="14337" max="14337" width="8" style="60" customWidth="1"/>
    <col min="14338" max="14338" width="30" style="60" customWidth="1"/>
    <col min="14339" max="14339" width="36.6333333333333" style="60" customWidth="1"/>
    <col min="14340" max="14340" width="11.1333333333333" style="60" customWidth="1"/>
    <col min="14341" max="14341" width="10.6333333333333" style="60" customWidth="1"/>
    <col min="14342" max="14342" width="20.6333333333333" style="60" customWidth="1"/>
    <col min="14343" max="14344" width="9.38333333333333" style="60" customWidth="1"/>
    <col min="14345" max="14558" width="8.75" style="60"/>
    <col min="14559" max="14559" width="6.63333333333333" style="60" customWidth="1"/>
    <col min="14560" max="14560" width="27.1333333333333" style="60" customWidth="1"/>
    <col min="14561" max="14561" width="11.1333333333333" style="60" customWidth="1"/>
    <col min="14562" max="14562" width="10.6333333333333" style="60" customWidth="1"/>
    <col min="14563" max="14563" width="13.3833333333333" style="60" customWidth="1"/>
    <col min="14564" max="14564" width="9.63333333333333" style="60" customWidth="1"/>
    <col min="14565" max="14565" width="10.3833333333333" style="60" customWidth="1"/>
    <col min="14566" max="14566" width="18.6333333333333" style="60" customWidth="1"/>
    <col min="14567" max="14592" width="8.75" style="60"/>
    <col min="14593" max="14593" width="8" style="60" customWidth="1"/>
    <col min="14594" max="14594" width="30" style="60" customWidth="1"/>
    <col min="14595" max="14595" width="36.6333333333333" style="60" customWidth="1"/>
    <col min="14596" max="14596" width="11.1333333333333" style="60" customWidth="1"/>
    <col min="14597" max="14597" width="10.6333333333333" style="60" customWidth="1"/>
    <col min="14598" max="14598" width="20.6333333333333" style="60" customWidth="1"/>
    <col min="14599" max="14600" width="9.38333333333333" style="60" customWidth="1"/>
    <col min="14601" max="14814" width="8.75" style="60"/>
    <col min="14815" max="14815" width="6.63333333333333" style="60" customWidth="1"/>
    <col min="14816" max="14816" width="27.1333333333333" style="60" customWidth="1"/>
    <col min="14817" max="14817" width="11.1333333333333" style="60" customWidth="1"/>
    <col min="14818" max="14818" width="10.6333333333333" style="60" customWidth="1"/>
    <col min="14819" max="14819" width="13.3833333333333" style="60" customWidth="1"/>
    <col min="14820" max="14820" width="9.63333333333333" style="60" customWidth="1"/>
    <col min="14821" max="14821" width="10.3833333333333" style="60" customWidth="1"/>
    <col min="14822" max="14822" width="18.6333333333333" style="60" customWidth="1"/>
    <col min="14823" max="14848" width="8.75" style="60"/>
    <col min="14849" max="14849" width="8" style="60" customWidth="1"/>
    <col min="14850" max="14850" width="30" style="60" customWidth="1"/>
    <col min="14851" max="14851" width="36.6333333333333" style="60" customWidth="1"/>
    <col min="14852" max="14852" width="11.1333333333333" style="60" customWidth="1"/>
    <col min="14853" max="14853" width="10.6333333333333" style="60" customWidth="1"/>
    <col min="14854" max="14854" width="20.6333333333333" style="60" customWidth="1"/>
    <col min="14855" max="14856" width="9.38333333333333" style="60" customWidth="1"/>
    <col min="14857" max="15070" width="8.75" style="60"/>
    <col min="15071" max="15071" width="6.63333333333333" style="60" customWidth="1"/>
    <col min="15072" max="15072" width="27.1333333333333" style="60" customWidth="1"/>
    <col min="15073" max="15073" width="11.1333333333333" style="60" customWidth="1"/>
    <col min="15074" max="15074" width="10.6333333333333" style="60" customWidth="1"/>
    <col min="15075" max="15075" width="13.3833333333333" style="60" customWidth="1"/>
    <col min="15076" max="15076" width="9.63333333333333" style="60" customWidth="1"/>
    <col min="15077" max="15077" width="10.3833333333333" style="60" customWidth="1"/>
    <col min="15078" max="15078" width="18.6333333333333" style="60" customWidth="1"/>
    <col min="15079" max="15104" width="8.75" style="60"/>
    <col min="15105" max="15105" width="8" style="60" customWidth="1"/>
    <col min="15106" max="15106" width="30" style="60" customWidth="1"/>
    <col min="15107" max="15107" width="36.6333333333333" style="60" customWidth="1"/>
    <col min="15108" max="15108" width="11.1333333333333" style="60" customWidth="1"/>
    <col min="15109" max="15109" width="10.6333333333333" style="60" customWidth="1"/>
    <col min="15110" max="15110" width="20.6333333333333" style="60" customWidth="1"/>
    <col min="15111" max="15112" width="9.38333333333333" style="60" customWidth="1"/>
    <col min="15113" max="15326" width="8.75" style="60"/>
    <col min="15327" max="15327" width="6.63333333333333" style="60" customWidth="1"/>
    <col min="15328" max="15328" width="27.1333333333333" style="60" customWidth="1"/>
    <col min="15329" max="15329" width="11.1333333333333" style="60" customWidth="1"/>
    <col min="15330" max="15330" width="10.6333333333333" style="60" customWidth="1"/>
    <col min="15331" max="15331" width="13.3833333333333" style="60" customWidth="1"/>
    <col min="15332" max="15332" width="9.63333333333333" style="60" customWidth="1"/>
    <col min="15333" max="15333" width="10.3833333333333" style="60" customWidth="1"/>
    <col min="15334" max="15334" width="18.6333333333333" style="60" customWidth="1"/>
    <col min="15335" max="15360" width="8.75" style="60"/>
    <col min="15361" max="15361" width="8" style="60" customWidth="1"/>
    <col min="15362" max="15362" width="30" style="60" customWidth="1"/>
    <col min="15363" max="15363" width="36.6333333333333" style="60" customWidth="1"/>
    <col min="15364" max="15364" width="11.1333333333333" style="60" customWidth="1"/>
    <col min="15365" max="15365" width="10.6333333333333" style="60" customWidth="1"/>
    <col min="15366" max="15366" width="20.6333333333333" style="60" customWidth="1"/>
    <col min="15367" max="15368" width="9.38333333333333" style="60" customWidth="1"/>
    <col min="15369" max="15582" width="8.75" style="60"/>
    <col min="15583" max="15583" width="6.63333333333333" style="60" customWidth="1"/>
    <col min="15584" max="15584" width="27.1333333333333" style="60" customWidth="1"/>
    <col min="15585" max="15585" width="11.1333333333333" style="60" customWidth="1"/>
    <col min="15586" max="15586" width="10.6333333333333" style="60" customWidth="1"/>
    <col min="15587" max="15587" width="13.3833333333333" style="60" customWidth="1"/>
    <col min="15588" max="15588" width="9.63333333333333" style="60" customWidth="1"/>
    <col min="15589" max="15589" width="10.3833333333333" style="60" customWidth="1"/>
    <col min="15590" max="15590" width="18.6333333333333" style="60" customWidth="1"/>
    <col min="15591" max="15616" width="8.75" style="60"/>
    <col min="15617" max="15617" width="8" style="60" customWidth="1"/>
    <col min="15618" max="15618" width="30" style="60" customWidth="1"/>
    <col min="15619" max="15619" width="36.6333333333333" style="60" customWidth="1"/>
    <col min="15620" max="15620" width="11.1333333333333" style="60" customWidth="1"/>
    <col min="15621" max="15621" width="10.6333333333333" style="60" customWidth="1"/>
    <col min="15622" max="15622" width="20.6333333333333" style="60" customWidth="1"/>
    <col min="15623" max="15624" width="9.38333333333333" style="60" customWidth="1"/>
    <col min="15625" max="15838" width="8.75" style="60"/>
    <col min="15839" max="15839" width="6.63333333333333" style="60" customWidth="1"/>
    <col min="15840" max="15840" width="27.1333333333333" style="60" customWidth="1"/>
    <col min="15841" max="15841" width="11.1333333333333" style="60" customWidth="1"/>
    <col min="15842" max="15842" width="10.6333333333333" style="60" customWidth="1"/>
    <col min="15843" max="15843" width="13.3833333333333" style="60" customWidth="1"/>
    <col min="15844" max="15844" width="9.63333333333333" style="60" customWidth="1"/>
    <col min="15845" max="15845" width="10.3833333333333" style="60" customWidth="1"/>
    <col min="15846" max="15846" width="18.6333333333333" style="60" customWidth="1"/>
    <col min="15847" max="15872" width="8.75" style="60"/>
    <col min="15873" max="15873" width="8" style="60" customWidth="1"/>
    <col min="15874" max="15874" width="30" style="60" customWidth="1"/>
    <col min="15875" max="15875" width="36.6333333333333" style="60" customWidth="1"/>
    <col min="15876" max="15876" width="11.1333333333333" style="60" customWidth="1"/>
    <col min="15877" max="15877" width="10.6333333333333" style="60" customWidth="1"/>
    <col min="15878" max="15878" width="20.6333333333333" style="60" customWidth="1"/>
    <col min="15879" max="15880" width="9.38333333333333" style="60" customWidth="1"/>
    <col min="15881" max="16094" width="8.75" style="60"/>
    <col min="16095" max="16095" width="6.63333333333333" style="60" customWidth="1"/>
    <col min="16096" max="16096" width="27.1333333333333" style="60" customWidth="1"/>
    <col min="16097" max="16097" width="11.1333333333333" style="60" customWidth="1"/>
    <col min="16098" max="16098" width="10.6333333333333" style="60" customWidth="1"/>
    <col min="16099" max="16099" width="13.3833333333333" style="60" customWidth="1"/>
    <col min="16100" max="16100" width="9.63333333333333" style="60" customWidth="1"/>
    <col min="16101" max="16101" width="10.3833333333333" style="60" customWidth="1"/>
    <col min="16102" max="16102" width="18.6333333333333" style="60" customWidth="1"/>
    <col min="16103" max="16128" width="8.75" style="60"/>
    <col min="16129" max="16129" width="8" style="60" customWidth="1"/>
    <col min="16130" max="16130" width="30" style="60" customWidth="1"/>
    <col min="16131" max="16131" width="36.6333333333333" style="60" customWidth="1"/>
    <col min="16132" max="16132" width="11.1333333333333" style="60" customWidth="1"/>
    <col min="16133" max="16133" width="10.6333333333333" style="60" customWidth="1"/>
    <col min="16134" max="16134" width="20.6333333333333" style="60" customWidth="1"/>
    <col min="16135" max="16136" width="9.38333333333333" style="60" customWidth="1"/>
    <col min="16137" max="16350" width="8.75" style="60"/>
    <col min="16351" max="16351" width="6.63333333333333" style="60" customWidth="1"/>
    <col min="16352" max="16352" width="27.1333333333333" style="60" customWidth="1"/>
    <col min="16353" max="16353" width="11.1333333333333" style="60" customWidth="1"/>
    <col min="16354" max="16354" width="10.6333333333333" style="60" customWidth="1"/>
    <col min="16355" max="16355" width="13.3833333333333" style="60" customWidth="1"/>
    <col min="16356" max="16356" width="9.63333333333333" style="60" customWidth="1"/>
    <col min="16357" max="16357" width="10.3833333333333" style="60" customWidth="1"/>
    <col min="16358" max="16358" width="18.6333333333333" style="60" customWidth="1"/>
    <col min="16359" max="16384" width="8.75" style="60"/>
  </cols>
  <sheetData>
    <row r="1" s="58" customFormat="1" ht="27.75" customHeight="1" spans="1:71">
      <c r="A1" s="63" t="s">
        <v>64</v>
      </c>
      <c r="B1" s="63"/>
      <c r="C1" s="63"/>
      <c r="D1" s="63"/>
      <c r="E1" s="63"/>
      <c r="F1" s="63"/>
    </row>
    <row r="2" ht="30.75" customHeight="1" spans="1:71">
      <c r="A2" s="64" t="s">
        <v>2</v>
      </c>
      <c r="B2" s="65" t="s">
        <v>65</v>
      </c>
      <c r="C2" s="65" t="s">
        <v>66</v>
      </c>
      <c r="D2" s="65" t="s">
        <v>67</v>
      </c>
      <c r="E2" s="65" t="s">
        <v>68</v>
      </c>
      <c r="F2" s="66" t="s">
        <v>69</v>
      </c>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row>
    <row r="3" ht="33" customHeight="1" spans="1:71">
      <c r="A3" s="68" t="s">
        <v>6</v>
      </c>
      <c r="B3" s="69" t="s">
        <v>70</v>
      </c>
      <c r="C3" s="69"/>
      <c r="D3" s="70"/>
      <c r="E3" s="71"/>
      <c r="F3" s="70">
        <f>SUM(F5:F12)</f>
        <v>420000</v>
      </c>
    </row>
    <row r="4" ht="33" customHeight="1" spans="1:71">
      <c r="A4" s="72" t="s">
        <v>71</v>
      </c>
      <c r="B4" s="73" t="s">
        <v>72</v>
      </c>
      <c r="C4" s="73"/>
      <c r="D4" s="74"/>
      <c r="E4" s="75"/>
      <c r="F4" s="74"/>
    </row>
    <row r="5" ht="33" customHeight="1" spans="1:71">
      <c r="A5" s="76">
        <v>1</v>
      </c>
      <c r="B5" s="77" t="s">
        <v>73</v>
      </c>
      <c r="C5" s="77" t="s">
        <v>74</v>
      </c>
      <c r="D5" s="78">
        <v>3</v>
      </c>
      <c r="E5" s="78">
        <v>12000</v>
      </c>
      <c r="F5" s="78">
        <f t="shared" ref="F5:F12" si="0">D5*E5</f>
        <v>36000</v>
      </c>
    </row>
    <row r="6" ht="33" customHeight="1" spans="1:71">
      <c r="A6" s="76">
        <v>2</v>
      </c>
      <c r="B6" s="77" t="s">
        <v>75</v>
      </c>
      <c r="C6" s="77" t="s">
        <v>76</v>
      </c>
      <c r="D6" s="78">
        <v>3</v>
      </c>
      <c r="E6" s="78">
        <v>12000</v>
      </c>
      <c r="F6" s="78">
        <f t="shared" si="0"/>
        <v>36000</v>
      </c>
    </row>
    <row r="7" ht="33" customHeight="1" spans="1:71">
      <c r="A7" s="76">
        <v>3</v>
      </c>
      <c r="B7" s="77" t="s">
        <v>77</v>
      </c>
      <c r="C7" s="77" t="s">
        <v>78</v>
      </c>
      <c r="D7" s="78">
        <v>3</v>
      </c>
      <c r="E7" s="78">
        <v>12000</v>
      </c>
      <c r="F7" s="78">
        <f t="shared" si="0"/>
        <v>36000</v>
      </c>
    </row>
    <row r="8" ht="33" customHeight="1" spans="1:71">
      <c r="A8" s="76">
        <v>4</v>
      </c>
      <c r="B8" s="77" t="s">
        <v>79</v>
      </c>
      <c r="C8" s="77" t="s">
        <v>80</v>
      </c>
      <c r="D8" s="78">
        <v>3</v>
      </c>
      <c r="E8" s="78">
        <v>12000</v>
      </c>
      <c r="F8" s="78">
        <f t="shared" si="0"/>
        <v>36000</v>
      </c>
    </row>
    <row r="9" ht="43.5" customHeight="1" spans="1:71">
      <c r="A9" s="76">
        <v>5</v>
      </c>
      <c r="B9" s="77" t="s">
        <v>81</v>
      </c>
      <c r="C9" s="77" t="s">
        <v>82</v>
      </c>
      <c r="D9" s="78">
        <v>8</v>
      </c>
      <c r="E9" s="78">
        <v>12000</v>
      </c>
      <c r="F9" s="78">
        <f t="shared" si="0"/>
        <v>96000</v>
      </c>
    </row>
    <row r="10" ht="33" customHeight="1" spans="1:71">
      <c r="A10" s="76">
        <v>6</v>
      </c>
      <c r="B10" s="77" t="s">
        <v>83</v>
      </c>
      <c r="C10" s="77" t="s">
        <v>84</v>
      </c>
      <c r="D10" s="78">
        <v>6</v>
      </c>
      <c r="E10" s="78">
        <v>12000</v>
      </c>
      <c r="F10" s="78">
        <f t="shared" si="0"/>
        <v>72000</v>
      </c>
    </row>
    <row r="11" ht="33" customHeight="1" spans="1:71">
      <c r="A11" s="76">
        <v>7</v>
      </c>
      <c r="B11" s="77" t="s">
        <v>85</v>
      </c>
      <c r="C11" s="77" t="s">
        <v>86</v>
      </c>
      <c r="D11" s="78">
        <v>4</v>
      </c>
      <c r="E11" s="78">
        <v>12000</v>
      </c>
      <c r="F11" s="78">
        <f t="shared" si="0"/>
        <v>48000</v>
      </c>
    </row>
    <row r="12" ht="33" customHeight="1" spans="1:71">
      <c r="A12" s="76">
        <v>8</v>
      </c>
      <c r="B12" s="77" t="s">
        <v>87</v>
      </c>
      <c r="C12" s="77" t="s">
        <v>88</v>
      </c>
      <c r="D12" s="78">
        <v>5</v>
      </c>
      <c r="E12" s="78">
        <v>12000</v>
      </c>
      <c r="F12" s="78">
        <f t="shared" si="0"/>
        <v>60000</v>
      </c>
    </row>
    <row r="13" ht="33" customHeight="1" spans="1:71">
      <c r="A13" s="68" t="s">
        <v>18</v>
      </c>
      <c r="B13" s="69" t="s">
        <v>89</v>
      </c>
      <c r="C13" s="69"/>
      <c r="D13" s="70"/>
      <c r="E13" s="71"/>
      <c r="F13" s="70">
        <f>SUM(F14:F22)</f>
        <v>120000</v>
      </c>
    </row>
    <row r="14" ht="33" customHeight="1" spans="1:71">
      <c r="A14" s="72" t="s">
        <v>71</v>
      </c>
      <c r="B14" s="73" t="s">
        <v>90</v>
      </c>
      <c r="C14" s="73"/>
      <c r="D14" s="74"/>
      <c r="E14" s="75"/>
      <c r="F14" s="74"/>
    </row>
    <row r="15" ht="33" customHeight="1" spans="1:71">
      <c r="A15" s="76">
        <v>1</v>
      </c>
      <c r="B15" s="77" t="s">
        <v>91</v>
      </c>
      <c r="C15" s="77" t="s">
        <v>92</v>
      </c>
      <c r="D15" s="78">
        <v>1</v>
      </c>
      <c r="E15" s="78">
        <v>12000</v>
      </c>
      <c r="F15" s="78">
        <f t="shared" ref="F15:F17" si="1">D15*E15</f>
        <v>12000</v>
      </c>
    </row>
    <row r="16" ht="33" customHeight="1" spans="1:71">
      <c r="A16" s="76">
        <v>2</v>
      </c>
      <c r="B16" s="77" t="s">
        <v>93</v>
      </c>
      <c r="C16" s="77" t="s">
        <v>94</v>
      </c>
      <c r="D16" s="78">
        <v>2</v>
      </c>
      <c r="E16" s="78">
        <v>12000</v>
      </c>
      <c r="F16" s="78">
        <f t="shared" si="1"/>
        <v>24000</v>
      </c>
    </row>
    <row r="17" ht="33" customHeight="1" spans="1:6">
      <c r="A17" s="76">
        <v>3</v>
      </c>
      <c r="B17" s="77" t="s">
        <v>95</v>
      </c>
      <c r="C17" s="77" t="s">
        <v>96</v>
      </c>
      <c r="D17" s="78">
        <v>1</v>
      </c>
      <c r="E17" s="78">
        <v>12000</v>
      </c>
      <c r="F17" s="78">
        <f t="shared" si="1"/>
        <v>12000</v>
      </c>
    </row>
    <row r="18" ht="33" customHeight="1" spans="1:6">
      <c r="A18" s="72" t="s">
        <v>97</v>
      </c>
      <c r="B18" s="73" t="s">
        <v>98</v>
      </c>
      <c r="C18" s="73"/>
      <c r="D18" s="74"/>
      <c r="E18" s="74"/>
      <c r="F18" s="74"/>
    </row>
    <row r="19" ht="33" customHeight="1" spans="1:6">
      <c r="A19" s="76">
        <v>1</v>
      </c>
      <c r="B19" s="77" t="s">
        <v>99</v>
      </c>
      <c r="C19" s="77" t="s">
        <v>100</v>
      </c>
      <c r="D19" s="78">
        <v>1</v>
      </c>
      <c r="E19" s="78">
        <v>12000</v>
      </c>
      <c r="F19" s="78">
        <f t="shared" ref="F19:F22" si="2">D19*E19</f>
        <v>12000</v>
      </c>
    </row>
    <row r="20" ht="33" customHeight="1" spans="1:6">
      <c r="A20" s="76">
        <v>2</v>
      </c>
      <c r="B20" s="77" t="s">
        <v>101</v>
      </c>
      <c r="C20" s="77" t="s">
        <v>102</v>
      </c>
      <c r="D20" s="78">
        <v>1</v>
      </c>
      <c r="E20" s="78">
        <v>12000</v>
      </c>
      <c r="F20" s="78">
        <f t="shared" si="2"/>
        <v>12000</v>
      </c>
    </row>
    <row r="21" ht="33" customHeight="1" spans="1:6">
      <c r="A21" s="76">
        <v>3</v>
      </c>
      <c r="B21" s="77" t="s">
        <v>103</v>
      </c>
      <c r="C21" s="77" t="s">
        <v>104</v>
      </c>
      <c r="D21" s="78">
        <v>2</v>
      </c>
      <c r="E21" s="78">
        <v>12000</v>
      </c>
      <c r="F21" s="78">
        <f t="shared" si="2"/>
        <v>24000</v>
      </c>
    </row>
    <row r="22" ht="33" customHeight="1" spans="1:6">
      <c r="A22" s="76">
        <v>4</v>
      </c>
      <c r="B22" s="77" t="s">
        <v>105</v>
      </c>
      <c r="C22" s="77" t="s">
        <v>106</v>
      </c>
      <c r="D22" s="78">
        <v>2</v>
      </c>
      <c r="E22" s="78">
        <v>12000</v>
      </c>
      <c r="F22" s="78">
        <f t="shared" si="2"/>
        <v>24000</v>
      </c>
    </row>
    <row r="23" ht="33" customHeight="1" spans="1:6">
      <c r="A23" s="68" t="s">
        <v>107</v>
      </c>
      <c r="B23" s="69" t="s">
        <v>108</v>
      </c>
      <c r="C23" s="69"/>
      <c r="D23" s="70"/>
      <c r="E23" s="70"/>
      <c r="F23" s="70">
        <f>SUM(F24:F31)</f>
        <v>564000</v>
      </c>
    </row>
    <row r="24" ht="33" customHeight="1" spans="1:6">
      <c r="A24" s="76">
        <v>1</v>
      </c>
      <c r="B24" s="77" t="s">
        <v>109</v>
      </c>
      <c r="C24" s="77" t="s">
        <v>110</v>
      </c>
      <c r="D24" s="78">
        <v>12</v>
      </c>
      <c r="E24" s="78">
        <v>12000</v>
      </c>
      <c r="F24" s="78">
        <f t="shared" ref="F24:F31" si="3">D24*E24</f>
        <v>144000</v>
      </c>
    </row>
    <row r="25" ht="33" customHeight="1" spans="1:6">
      <c r="A25" s="76">
        <v>2</v>
      </c>
      <c r="B25" s="77" t="s">
        <v>111</v>
      </c>
      <c r="C25" s="77" t="s">
        <v>112</v>
      </c>
      <c r="D25" s="78">
        <v>18</v>
      </c>
      <c r="E25" s="78">
        <v>12000</v>
      </c>
      <c r="F25" s="78">
        <f t="shared" si="3"/>
        <v>216000</v>
      </c>
    </row>
    <row r="26" ht="33" customHeight="1" spans="1:6">
      <c r="A26" s="76">
        <v>3</v>
      </c>
      <c r="B26" s="77" t="s">
        <v>113</v>
      </c>
      <c r="C26" s="77" t="s">
        <v>114</v>
      </c>
      <c r="D26" s="78">
        <v>4</v>
      </c>
      <c r="E26" s="78">
        <v>12000</v>
      </c>
      <c r="F26" s="78">
        <f t="shared" si="3"/>
        <v>48000</v>
      </c>
    </row>
    <row r="27" ht="33" customHeight="1" spans="1:6">
      <c r="A27" s="76">
        <v>4</v>
      </c>
      <c r="B27" s="77" t="s">
        <v>115</v>
      </c>
      <c r="C27" s="77" t="s">
        <v>116</v>
      </c>
      <c r="D27" s="78">
        <v>3</v>
      </c>
      <c r="E27" s="78">
        <v>12000</v>
      </c>
      <c r="F27" s="78">
        <f t="shared" si="3"/>
        <v>36000</v>
      </c>
    </row>
    <row r="28" ht="33" customHeight="1" spans="1:6">
      <c r="A28" s="76">
        <v>5</v>
      </c>
      <c r="B28" s="77" t="s">
        <v>117</v>
      </c>
      <c r="C28" s="77" t="s">
        <v>118</v>
      </c>
      <c r="D28" s="78">
        <v>2</v>
      </c>
      <c r="E28" s="78">
        <v>12000</v>
      </c>
      <c r="F28" s="78">
        <f t="shared" si="3"/>
        <v>24000</v>
      </c>
    </row>
    <row r="29" ht="33" customHeight="1" spans="1:6">
      <c r="A29" s="76">
        <v>6</v>
      </c>
      <c r="B29" s="77" t="s">
        <v>119</v>
      </c>
      <c r="C29" s="77" t="s">
        <v>120</v>
      </c>
      <c r="D29" s="78">
        <v>3</v>
      </c>
      <c r="E29" s="78">
        <v>12000</v>
      </c>
      <c r="F29" s="78">
        <f t="shared" si="3"/>
        <v>36000</v>
      </c>
    </row>
    <row r="30" ht="33" customHeight="1" spans="1:6">
      <c r="A30" s="76">
        <v>7</v>
      </c>
      <c r="B30" s="77" t="s">
        <v>121</v>
      </c>
      <c r="C30" s="77" t="s">
        <v>122</v>
      </c>
      <c r="D30" s="78">
        <v>3</v>
      </c>
      <c r="E30" s="78">
        <v>12000</v>
      </c>
      <c r="F30" s="78">
        <f t="shared" si="3"/>
        <v>36000</v>
      </c>
    </row>
    <row r="31" ht="33" customHeight="1" spans="1:6">
      <c r="A31" s="76">
        <v>8</v>
      </c>
      <c r="B31" s="77" t="s">
        <v>123</v>
      </c>
      <c r="C31" s="77" t="s">
        <v>124</v>
      </c>
      <c r="D31" s="78">
        <v>2</v>
      </c>
      <c r="E31" s="78">
        <v>12000</v>
      </c>
      <c r="F31" s="78">
        <f t="shared" si="3"/>
        <v>24000</v>
      </c>
    </row>
    <row r="32" ht="33" customHeight="1" spans="1:6">
      <c r="A32" s="68" t="s">
        <v>125</v>
      </c>
      <c r="B32" s="69" t="s">
        <v>126</v>
      </c>
      <c r="C32" s="69"/>
      <c r="D32" s="70"/>
      <c r="E32" s="70"/>
      <c r="F32" s="70">
        <f>SUM(F33:F36)</f>
        <v>60000</v>
      </c>
    </row>
    <row r="33" ht="33" customHeight="1" spans="1:6">
      <c r="A33" s="76">
        <v>1</v>
      </c>
      <c r="B33" s="77" t="s">
        <v>127</v>
      </c>
      <c r="C33" s="77" t="s">
        <v>128</v>
      </c>
      <c r="D33" s="78">
        <v>1</v>
      </c>
      <c r="E33" s="78">
        <v>12000</v>
      </c>
      <c r="F33" s="78">
        <f t="shared" ref="F33:F36" si="4">D33*E33</f>
        <v>12000</v>
      </c>
    </row>
    <row r="34" ht="33" customHeight="1" spans="1:6">
      <c r="A34" s="76">
        <v>2</v>
      </c>
      <c r="B34" s="77" t="s">
        <v>129</v>
      </c>
      <c r="C34" s="77" t="s">
        <v>130</v>
      </c>
      <c r="D34" s="78">
        <v>1</v>
      </c>
      <c r="E34" s="78">
        <v>12000</v>
      </c>
      <c r="F34" s="78">
        <f t="shared" si="4"/>
        <v>12000</v>
      </c>
    </row>
    <row r="35" ht="33" customHeight="1" spans="1:6">
      <c r="A35" s="76">
        <v>3</v>
      </c>
      <c r="B35" s="77" t="s">
        <v>131</v>
      </c>
      <c r="C35" s="77" t="s">
        <v>132</v>
      </c>
      <c r="D35" s="78">
        <v>2</v>
      </c>
      <c r="E35" s="78">
        <v>12000</v>
      </c>
      <c r="F35" s="78">
        <f t="shared" si="4"/>
        <v>24000</v>
      </c>
    </row>
    <row r="36" ht="33" customHeight="1" spans="1:6">
      <c r="A36" s="76">
        <v>4</v>
      </c>
      <c r="B36" s="77" t="s">
        <v>133</v>
      </c>
      <c r="C36" s="77" t="s">
        <v>134</v>
      </c>
      <c r="D36" s="78">
        <v>1</v>
      </c>
      <c r="E36" s="78">
        <v>12000</v>
      </c>
      <c r="F36" s="78">
        <f t="shared" si="4"/>
        <v>12000</v>
      </c>
    </row>
    <row r="37" ht="33" customHeight="1" spans="1:6">
      <c r="A37" s="68" t="s">
        <v>135</v>
      </c>
      <c r="B37" s="69" t="s">
        <v>136</v>
      </c>
      <c r="C37" s="69"/>
      <c r="D37" s="70"/>
      <c r="E37" s="70"/>
      <c r="F37" s="70">
        <f>SUM(F39:F75)</f>
        <v>840000</v>
      </c>
    </row>
    <row r="38" ht="33" customHeight="1" spans="1:6">
      <c r="A38" s="72" t="s">
        <v>71</v>
      </c>
      <c r="B38" s="73" t="s">
        <v>137</v>
      </c>
      <c r="C38" s="73"/>
      <c r="D38" s="74"/>
      <c r="E38" s="74"/>
      <c r="F38" s="74"/>
    </row>
    <row r="39" ht="33" customHeight="1" spans="1:6">
      <c r="A39" s="78">
        <v>1</v>
      </c>
      <c r="B39" s="79" t="s">
        <v>138</v>
      </c>
      <c r="C39" s="80" t="s">
        <v>139</v>
      </c>
      <c r="D39" s="81">
        <v>1</v>
      </c>
      <c r="E39" s="78">
        <v>12000</v>
      </c>
      <c r="F39" s="78">
        <f t="shared" ref="F39:F47" si="5">D39*E39</f>
        <v>12000</v>
      </c>
    </row>
    <row r="40" ht="33" customHeight="1" spans="1:6">
      <c r="A40" s="78">
        <v>2</v>
      </c>
      <c r="B40" s="79" t="s">
        <v>140</v>
      </c>
      <c r="C40" s="80" t="s">
        <v>141</v>
      </c>
      <c r="D40" s="81">
        <v>2</v>
      </c>
      <c r="E40" s="78">
        <v>12000</v>
      </c>
      <c r="F40" s="78">
        <f t="shared" si="5"/>
        <v>24000</v>
      </c>
    </row>
    <row r="41" ht="33" customHeight="1" spans="1:6">
      <c r="A41" s="78">
        <v>3</v>
      </c>
      <c r="B41" s="79" t="s">
        <v>142</v>
      </c>
      <c r="C41" s="80" t="s">
        <v>143</v>
      </c>
      <c r="D41" s="81">
        <v>2</v>
      </c>
      <c r="E41" s="78">
        <v>12000</v>
      </c>
      <c r="F41" s="78">
        <f t="shared" si="5"/>
        <v>24000</v>
      </c>
    </row>
    <row r="42" ht="33" customHeight="1" spans="1:6">
      <c r="A42" s="78">
        <v>4</v>
      </c>
      <c r="B42" s="79" t="s">
        <v>144</v>
      </c>
      <c r="C42" s="80" t="s">
        <v>145</v>
      </c>
      <c r="D42" s="81">
        <v>1</v>
      </c>
      <c r="E42" s="78">
        <v>12000</v>
      </c>
      <c r="F42" s="78">
        <f t="shared" si="5"/>
        <v>12000</v>
      </c>
    </row>
    <row r="43" ht="33" customHeight="1" spans="1:6">
      <c r="A43" s="78">
        <v>5</v>
      </c>
      <c r="B43" s="79" t="s">
        <v>146</v>
      </c>
      <c r="C43" s="80" t="s">
        <v>147</v>
      </c>
      <c r="D43" s="81">
        <v>0.5</v>
      </c>
      <c r="E43" s="78">
        <v>12000</v>
      </c>
      <c r="F43" s="78">
        <f t="shared" si="5"/>
        <v>6000</v>
      </c>
    </row>
    <row r="44" ht="33" customHeight="1" spans="1:6">
      <c r="A44" s="78">
        <v>6</v>
      </c>
      <c r="B44" s="79" t="s">
        <v>148</v>
      </c>
      <c r="C44" s="80" t="s">
        <v>149</v>
      </c>
      <c r="D44" s="81">
        <v>0.5</v>
      </c>
      <c r="E44" s="78">
        <v>12000</v>
      </c>
      <c r="F44" s="78">
        <f t="shared" si="5"/>
        <v>6000</v>
      </c>
    </row>
    <row r="45" ht="33" customHeight="1" spans="1:6">
      <c r="A45" s="78">
        <v>7</v>
      </c>
      <c r="B45" s="79" t="s">
        <v>150</v>
      </c>
      <c r="C45" s="80" t="s">
        <v>151</v>
      </c>
      <c r="D45" s="81">
        <v>0.5</v>
      </c>
      <c r="E45" s="78">
        <v>12000</v>
      </c>
      <c r="F45" s="78">
        <f t="shared" si="5"/>
        <v>6000</v>
      </c>
    </row>
    <row r="46" ht="33" customHeight="1" spans="1:6">
      <c r="A46" s="78">
        <v>8</v>
      </c>
      <c r="B46" s="79" t="s">
        <v>152</v>
      </c>
      <c r="C46" s="80" t="s">
        <v>153</v>
      </c>
      <c r="D46" s="81">
        <v>1</v>
      </c>
      <c r="E46" s="78">
        <v>12000</v>
      </c>
      <c r="F46" s="78">
        <f t="shared" si="5"/>
        <v>12000</v>
      </c>
    </row>
    <row r="47" ht="54.75" customHeight="1" spans="1:6">
      <c r="A47" s="78">
        <v>9</v>
      </c>
      <c r="B47" s="79" t="s">
        <v>154</v>
      </c>
      <c r="C47" s="80" t="s">
        <v>155</v>
      </c>
      <c r="D47" s="81">
        <v>1</v>
      </c>
      <c r="E47" s="78">
        <v>12000</v>
      </c>
      <c r="F47" s="78">
        <f t="shared" si="5"/>
        <v>12000</v>
      </c>
    </row>
    <row r="48" ht="33" customHeight="1" spans="1:6">
      <c r="A48" s="72" t="s">
        <v>97</v>
      </c>
      <c r="B48" s="73" t="s">
        <v>156</v>
      </c>
      <c r="C48" s="73"/>
      <c r="D48" s="74"/>
      <c r="E48" s="74"/>
      <c r="F48" s="74"/>
    </row>
    <row r="49" ht="45.75" customHeight="1" spans="1:6">
      <c r="A49" s="78">
        <v>1</v>
      </c>
      <c r="B49" s="79" t="s">
        <v>157</v>
      </c>
      <c r="C49" s="80" t="s">
        <v>158</v>
      </c>
      <c r="D49" s="81">
        <v>1</v>
      </c>
      <c r="E49" s="78">
        <v>12000</v>
      </c>
      <c r="F49" s="81">
        <f t="shared" ref="F49:F62" si="6">D49*E49</f>
        <v>12000</v>
      </c>
    </row>
    <row r="50" ht="45.75" customHeight="1" spans="1:6">
      <c r="A50" s="78">
        <v>2</v>
      </c>
      <c r="B50" s="79" t="s">
        <v>159</v>
      </c>
      <c r="C50" s="80" t="s">
        <v>160</v>
      </c>
      <c r="D50" s="81">
        <v>1</v>
      </c>
      <c r="E50" s="78">
        <v>12000</v>
      </c>
      <c r="F50" s="81">
        <f t="shared" si="6"/>
        <v>12000</v>
      </c>
    </row>
    <row r="51" ht="33" customHeight="1" spans="1:6">
      <c r="A51" s="78">
        <v>3</v>
      </c>
      <c r="B51" s="79" t="s">
        <v>161</v>
      </c>
      <c r="C51" s="80" t="s">
        <v>162</v>
      </c>
      <c r="D51" s="81">
        <v>2</v>
      </c>
      <c r="E51" s="78">
        <v>12000</v>
      </c>
      <c r="F51" s="81">
        <f t="shared" si="6"/>
        <v>24000</v>
      </c>
    </row>
    <row r="52" ht="33" customHeight="1" spans="1:6">
      <c r="A52" s="78">
        <v>4</v>
      </c>
      <c r="B52" s="79" t="s">
        <v>163</v>
      </c>
      <c r="C52" s="80" t="s">
        <v>164</v>
      </c>
      <c r="D52" s="81">
        <v>1</v>
      </c>
      <c r="E52" s="78">
        <v>12000</v>
      </c>
      <c r="F52" s="81">
        <f t="shared" si="6"/>
        <v>12000</v>
      </c>
    </row>
    <row r="53" ht="54.75" customHeight="1" spans="1:6">
      <c r="A53" s="78">
        <v>5</v>
      </c>
      <c r="B53" s="79" t="s">
        <v>165</v>
      </c>
      <c r="C53" s="80" t="s">
        <v>166</v>
      </c>
      <c r="D53" s="81">
        <v>1</v>
      </c>
      <c r="E53" s="78">
        <v>12000</v>
      </c>
      <c r="F53" s="81">
        <f t="shared" si="6"/>
        <v>12000</v>
      </c>
    </row>
    <row r="54" ht="45.75" customHeight="1" spans="1:6">
      <c r="A54" s="78">
        <v>6</v>
      </c>
      <c r="B54" s="79" t="s">
        <v>167</v>
      </c>
      <c r="C54" s="80" t="s">
        <v>168</v>
      </c>
      <c r="D54" s="81">
        <v>1</v>
      </c>
      <c r="E54" s="78">
        <v>12000</v>
      </c>
      <c r="F54" s="81">
        <f t="shared" si="6"/>
        <v>12000</v>
      </c>
    </row>
    <row r="55" ht="45.75" customHeight="1" spans="1:6">
      <c r="A55" s="78">
        <v>7</v>
      </c>
      <c r="B55" s="79" t="s">
        <v>169</v>
      </c>
      <c r="C55" s="80" t="s">
        <v>170</v>
      </c>
      <c r="D55" s="81">
        <v>1</v>
      </c>
      <c r="E55" s="78">
        <v>12000</v>
      </c>
      <c r="F55" s="81">
        <f t="shared" si="6"/>
        <v>12000</v>
      </c>
    </row>
    <row r="56" ht="33" customHeight="1" spans="1:6">
      <c r="A56" s="78">
        <v>8</v>
      </c>
      <c r="B56" s="79" t="s">
        <v>171</v>
      </c>
      <c r="C56" s="80" t="s">
        <v>172</v>
      </c>
      <c r="D56" s="81">
        <v>2</v>
      </c>
      <c r="E56" s="78">
        <v>12000</v>
      </c>
      <c r="F56" s="81">
        <f t="shared" si="6"/>
        <v>24000</v>
      </c>
    </row>
    <row r="57" ht="33" customHeight="1" spans="1:6">
      <c r="A57" s="78">
        <v>9</v>
      </c>
      <c r="B57" s="79" t="s">
        <v>173</v>
      </c>
      <c r="C57" s="80" t="s">
        <v>174</v>
      </c>
      <c r="D57" s="81">
        <v>1</v>
      </c>
      <c r="E57" s="78">
        <v>12000</v>
      </c>
      <c r="F57" s="81">
        <f t="shared" si="6"/>
        <v>12000</v>
      </c>
    </row>
    <row r="58" ht="33" customHeight="1" spans="1:6">
      <c r="A58" s="78">
        <v>10</v>
      </c>
      <c r="B58" s="79" t="s">
        <v>175</v>
      </c>
      <c r="C58" s="80" t="s">
        <v>147</v>
      </c>
      <c r="D58" s="81">
        <v>1</v>
      </c>
      <c r="E58" s="78">
        <v>12000</v>
      </c>
      <c r="F58" s="81">
        <f t="shared" si="6"/>
        <v>12000</v>
      </c>
    </row>
    <row r="59" ht="33" customHeight="1" spans="1:6">
      <c r="A59" s="78">
        <v>11</v>
      </c>
      <c r="B59" s="79" t="s">
        <v>176</v>
      </c>
      <c r="C59" s="80" t="s">
        <v>177</v>
      </c>
      <c r="D59" s="81">
        <v>0.5</v>
      </c>
      <c r="E59" s="78">
        <v>12000</v>
      </c>
      <c r="F59" s="81">
        <f t="shared" si="6"/>
        <v>6000</v>
      </c>
    </row>
    <row r="60" ht="33" customHeight="1" spans="1:6">
      <c r="A60" s="78">
        <v>12</v>
      </c>
      <c r="B60" s="79" t="s">
        <v>178</v>
      </c>
      <c r="C60" s="80" t="s">
        <v>179</v>
      </c>
      <c r="D60" s="81">
        <v>0.5</v>
      </c>
      <c r="E60" s="78">
        <v>12000</v>
      </c>
      <c r="F60" s="81">
        <f t="shared" si="6"/>
        <v>6000</v>
      </c>
    </row>
    <row r="61" ht="33" customHeight="1" spans="1:6">
      <c r="A61" s="78">
        <v>13</v>
      </c>
      <c r="B61" s="79" t="s">
        <v>180</v>
      </c>
      <c r="C61" s="80" t="s">
        <v>181</v>
      </c>
      <c r="D61" s="81">
        <v>0.5</v>
      </c>
      <c r="E61" s="78">
        <v>12000</v>
      </c>
      <c r="F61" s="81">
        <f t="shared" si="6"/>
        <v>6000</v>
      </c>
    </row>
    <row r="62" ht="33" customHeight="1" spans="1:6">
      <c r="A62" s="78">
        <v>14</v>
      </c>
      <c r="B62" s="79" t="s">
        <v>182</v>
      </c>
      <c r="C62" s="80" t="s">
        <v>183</v>
      </c>
      <c r="D62" s="81">
        <v>0.5</v>
      </c>
      <c r="E62" s="78">
        <v>12000</v>
      </c>
      <c r="F62" s="81">
        <f t="shared" si="6"/>
        <v>6000</v>
      </c>
    </row>
    <row r="63" ht="33" customHeight="1" spans="1:6">
      <c r="A63" s="72" t="s">
        <v>184</v>
      </c>
      <c r="B63" s="73" t="s">
        <v>185</v>
      </c>
      <c r="C63" s="73"/>
      <c r="D63" s="74"/>
      <c r="E63" s="74"/>
      <c r="F63" s="74"/>
    </row>
    <row r="64" ht="33" customHeight="1" spans="1:6">
      <c r="A64" s="78">
        <v>1</v>
      </c>
      <c r="B64" s="79" t="s">
        <v>186</v>
      </c>
      <c r="C64" s="80" t="s">
        <v>187</v>
      </c>
      <c r="D64" s="81">
        <v>5</v>
      </c>
      <c r="E64" s="78">
        <v>12000</v>
      </c>
      <c r="F64" s="81">
        <f t="shared" ref="F64:F66" si="7">D64*E64</f>
        <v>60000</v>
      </c>
    </row>
    <row r="65" ht="45.75" customHeight="1" spans="1:6">
      <c r="A65" s="78">
        <v>2</v>
      </c>
      <c r="B65" s="79" t="s">
        <v>188</v>
      </c>
      <c r="C65" s="80" t="s">
        <v>189</v>
      </c>
      <c r="D65" s="81">
        <v>4.5</v>
      </c>
      <c r="E65" s="78">
        <v>12000</v>
      </c>
      <c r="F65" s="81">
        <f t="shared" si="7"/>
        <v>54000</v>
      </c>
    </row>
    <row r="66" ht="45.75" customHeight="1" spans="1:6">
      <c r="A66" s="78">
        <v>3</v>
      </c>
      <c r="B66" s="79" t="s">
        <v>190</v>
      </c>
      <c r="C66" s="80" t="s">
        <v>191</v>
      </c>
      <c r="D66" s="81">
        <v>5</v>
      </c>
      <c r="E66" s="78">
        <v>12000</v>
      </c>
      <c r="F66" s="81">
        <f t="shared" si="7"/>
        <v>60000</v>
      </c>
    </row>
    <row r="67" ht="35.25" customHeight="1" spans="1:6">
      <c r="A67" s="72" t="s">
        <v>192</v>
      </c>
      <c r="B67" s="73" t="s">
        <v>193</v>
      </c>
      <c r="C67" s="73"/>
      <c r="D67" s="74"/>
      <c r="E67" s="74"/>
      <c r="F67" s="74"/>
    </row>
    <row r="68" ht="33" customHeight="1" spans="1:6">
      <c r="A68" s="78">
        <v>1</v>
      </c>
      <c r="B68" s="79" t="s">
        <v>194</v>
      </c>
      <c r="C68" s="80" t="s">
        <v>195</v>
      </c>
      <c r="D68" s="81">
        <v>1</v>
      </c>
      <c r="E68" s="78">
        <v>12000</v>
      </c>
      <c r="F68" s="81">
        <f t="shared" ref="F68:F70" si="8">D68*E68</f>
        <v>12000</v>
      </c>
    </row>
    <row r="69" ht="45.75" customHeight="1" spans="1:6">
      <c r="A69" s="78">
        <v>2</v>
      </c>
      <c r="B69" s="79" t="s">
        <v>196</v>
      </c>
      <c r="C69" s="80" t="s">
        <v>197</v>
      </c>
      <c r="D69" s="81">
        <v>2</v>
      </c>
      <c r="E69" s="78">
        <v>12000</v>
      </c>
      <c r="F69" s="81">
        <f t="shared" si="8"/>
        <v>24000</v>
      </c>
    </row>
    <row r="70" ht="45.75" customHeight="1" spans="1:6">
      <c r="A70" s="78">
        <v>3</v>
      </c>
      <c r="B70" s="79" t="s">
        <v>198</v>
      </c>
      <c r="C70" s="80" t="s">
        <v>199</v>
      </c>
      <c r="D70" s="81">
        <v>2</v>
      </c>
      <c r="E70" s="78">
        <v>12000</v>
      </c>
      <c r="F70" s="81">
        <f t="shared" si="8"/>
        <v>24000</v>
      </c>
    </row>
    <row r="71" ht="33" customHeight="1" spans="1:6">
      <c r="A71" s="72" t="s">
        <v>200</v>
      </c>
      <c r="B71" s="73" t="s">
        <v>201</v>
      </c>
      <c r="C71" s="73"/>
      <c r="D71" s="74"/>
      <c r="E71" s="74"/>
      <c r="F71" s="74"/>
    </row>
    <row r="72" ht="126.75" customHeight="1" spans="1:6">
      <c r="A72" s="78">
        <v>1</v>
      </c>
      <c r="B72" s="79" t="s">
        <v>202</v>
      </c>
      <c r="C72" s="80" t="s">
        <v>203</v>
      </c>
      <c r="D72" s="81">
        <v>5</v>
      </c>
      <c r="E72" s="78">
        <v>12000</v>
      </c>
      <c r="F72" s="81">
        <f t="shared" ref="F72:F75" si="9">D72*E72</f>
        <v>60000</v>
      </c>
    </row>
    <row r="73" ht="186.75" customHeight="1" spans="1:6">
      <c r="A73" s="78">
        <v>2</v>
      </c>
      <c r="B73" s="79" t="s">
        <v>204</v>
      </c>
      <c r="C73" s="80" t="s">
        <v>205</v>
      </c>
      <c r="D73" s="81">
        <v>6</v>
      </c>
      <c r="E73" s="78">
        <v>12000</v>
      </c>
      <c r="F73" s="81">
        <f t="shared" si="9"/>
        <v>72000</v>
      </c>
    </row>
    <row r="74" ht="181.5" customHeight="1" spans="1:6">
      <c r="A74" s="78">
        <v>3</v>
      </c>
      <c r="B74" s="79" t="s">
        <v>206</v>
      </c>
      <c r="C74" s="80" t="s">
        <v>207</v>
      </c>
      <c r="D74" s="81">
        <v>10</v>
      </c>
      <c r="E74" s="78">
        <v>12000</v>
      </c>
      <c r="F74" s="81">
        <f t="shared" si="9"/>
        <v>120000</v>
      </c>
    </row>
    <row r="75" ht="83.25" customHeight="1" spans="1:6">
      <c r="A75" s="78">
        <v>4</v>
      </c>
      <c r="B75" s="82" t="s">
        <v>208</v>
      </c>
      <c r="C75" s="82" t="s">
        <v>209</v>
      </c>
      <c r="D75" s="78">
        <v>6</v>
      </c>
      <c r="E75" s="78">
        <v>12000</v>
      </c>
      <c r="F75" s="78">
        <f t="shared" si="9"/>
        <v>72000</v>
      </c>
    </row>
    <row r="76" ht="33" customHeight="1" spans="1:6">
      <c r="A76" s="68" t="s">
        <v>210</v>
      </c>
      <c r="B76" s="69" t="s">
        <v>211</v>
      </c>
      <c r="C76" s="69"/>
      <c r="D76" s="70"/>
      <c r="E76" s="70"/>
      <c r="F76" s="70">
        <f>SUM(F77:F84)</f>
        <v>372000</v>
      </c>
    </row>
    <row r="77" ht="33" customHeight="1" spans="1:6">
      <c r="A77" s="76">
        <v>1</v>
      </c>
      <c r="B77" s="77" t="s">
        <v>212</v>
      </c>
      <c r="C77" s="77" t="s">
        <v>213</v>
      </c>
      <c r="D77" s="78">
        <v>1</v>
      </c>
      <c r="E77" s="78">
        <v>12000</v>
      </c>
      <c r="F77" s="78">
        <f t="shared" ref="F77:F84" si="10">D77*E77</f>
        <v>12000</v>
      </c>
    </row>
    <row r="78" ht="33" customHeight="1" spans="1:6">
      <c r="A78" s="76">
        <v>2</v>
      </c>
      <c r="B78" s="77" t="s">
        <v>214</v>
      </c>
      <c r="C78" s="77" t="s">
        <v>215</v>
      </c>
      <c r="D78" s="78">
        <v>3</v>
      </c>
      <c r="E78" s="78">
        <v>12000</v>
      </c>
      <c r="F78" s="78">
        <f t="shared" si="10"/>
        <v>36000</v>
      </c>
    </row>
    <row r="79" ht="33" customHeight="1" spans="1:6">
      <c r="A79" s="76">
        <v>3</v>
      </c>
      <c r="B79" s="77" t="s">
        <v>216</v>
      </c>
      <c r="C79" s="77" t="s">
        <v>217</v>
      </c>
      <c r="D79" s="78">
        <v>4</v>
      </c>
      <c r="E79" s="78">
        <v>12000</v>
      </c>
      <c r="F79" s="78">
        <f t="shared" si="10"/>
        <v>48000</v>
      </c>
    </row>
    <row r="80" ht="33" customHeight="1" spans="1:6">
      <c r="A80" s="76">
        <v>4</v>
      </c>
      <c r="B80" s="77" t="s">
        <v>218</v>
      </c>
      <c r="C80" s="77" t="s">
        <v>219</v>
      </c>
      <c r="D80" s="78">
        <v>4</v>
      </c>
      <c r="E80" s="78">
        <v>12000</v>
      </c>
      <c r="F80" s="78">
        <f t="shared" si="10"/>
        <v>48000</v>
      </c>
    </row>
    <row r="81" ht="33" customHeight="1" spans="1:6">
      <c r="A81" s="76">
        <v>5</v>
      </c>
      <c r="B81" s="77" t="s">
        <v>220</v>
      </c>
      <c r="C81" s="77" t="s">
        <v>221</v>
      </c>
      <c r="D81" s="78">
        <v>4</v>
      </c>
      <c r="E81" s="78">
        <v>12000</v>
      </c>
      <c r="F81" s="78">
        <f t="shared" si="10"/>
        <v>48000</v>
      </c>
    </row>
    <row r="82" ht="33" customHeight="1" spans="1:6">
      <c r="A82" s="76">
        <v>6</v>
      </c>
      <c r="B82" s="77" t="s">
        <v>222</v>
      </c>
      <c r="C82" s="77" t="s">
        <v>223</v>
      </c>
      <c r="D82" s="78">
        <v>5</v>
      </c>
      <c r="E82" s="78">
        <v>12000</v>
      </c>
      <c r="F82" s="78">
        <f t="shared" si="10"/>
        <v>60000</v>
      </c>
    </row>
    <row r="83" ht="33" customHeight="1" spans="1:6">
      <c r="A83" s="76">
        <v>7</v>
      </c>
      <c r="B83" s="77" t="s">
        <v>224</v>
      </c>
      <c r="C83" s="77" t="s">
        <v>225</v>
      </c>
      <c r="D83" s="78">
        <v>5</v>
      </c>
      <c r="E83" s="78">
        <v>12000</v>
      </c>
      <c r="F83" s="78">
        <f t="shared" si="10"/>
        <v>60000</v>
      </c>
    </row>
    <row r="84" ht="33" customHeight="1" spans="1:6">
      <c r="A84" s="76">
        <v>8</v>
      </c>
      <c r="B84" s="77" t="s">
        <v>226</v>
      </c>
      <c r="C84" s="77" t="s">
        <v>227</v>
      </c>
      <c r="D84" s="78">
        <v>5</v>
      </c>
      <c r="E84" s="78">
        <v>12000</v>
      </c>
      <c r="F84" s="78">
        <f t="shared" si="10"/>
        <v>60000</v>
      </c>
    </row>
    <row r="85" ht="33" customHeight="1" spans="1:6">
      <c r="A85" s="68" t="s">
        <v>228</v>
      </c>
      <c r="B85" s="69" t="s">
        <v>229</v>
      </c>
      <c r="C85" s="69"/>
      <c r="D85" s="69"/>
      <c r="E85" s="69"/>
      <c r="F85" s="70">
        <f>SUM(F87:F101)</f>
        <v>552000</v>
      </c>
    </row>
    <row r="86" ht="33" customHeight="1" spans="1:6">
      <c r="A86" s="72" t="s">
        <v>71</v>
      </c>
      <c r="B86" s="73" t="s">
        <v>230</v>
      </c>
      <c r="C86" s="73"/>
      <c r="D86" s="73"/>
      <c r="E86" s="73"/>
      <c r="F86" s="73"/>
    </row>
    <row r="87" ht="33" customHeight="1" spans="1:6">
      <c r="A87" s="78">
        <v>1</v>
      </c>
      <c r="B87" s="77" t="s">
        <v>231</v>
      </c>
      <c r="C87" s="80" t="s">
        <v>232</v>
      </c>
      <c r="D87" s="78">
        <v>5</v>
      </c>
      <c r="E87" s="78">
        <v>12000</v>
      </c>
      <c r="F87" s="78">
        <f t="shared" ref="F87:F91" si="11">D87*E87</f>
        <v>60000</v>
      </c>
    </row>
    <row r="88" ht="33" customHeight="1" spans="1:6">
      <c r="A88" s="76" t="s">
        <v>233</v>
      </c>
      <c r="B88" s="77" t="s">
        <v>234</v>
      </c>
      <c r="C88" s="77" t="s">
        <v>235</v>
      </c>
      <c r="D88" s="78">
        <v>4</v>
      </c>
      <c r="E88" s="78">
        <v>12000</v>
      </c>
      <c r="F88" s="78">
        <f t="shared" si="11"/>
        <v>48000</v>
      </c>
    </row>
    <row r="89" ht="69.75" customHeight="1" spans="1:6">
      <c r="A89" s="78">
        <v>3</v>
      </c>
      <c r="B89" s="77" t="s">
        <v>236</v>
      </c>
      <c r="C89" s="82" t="s">
        <v>237</v>
      </c>
      <c r="D89" s="78">
        <v>3</v>
      </c>
      <c r="E89" s="78">
        <v>12000</v>
      </c>
      <c r="F89" s="78">
        <f t="shared" si="11"/>
        <v>36000</v>
      </c>
    </row>
    <row r="90" ht="33" customHeight="1" spans="1:6">
      <c r="A90" s="76" t="s">
        <v>238</v>
      </c>
      <c r="B90" s="77" t="s">
        <v>239</v>
      </c>
      <c r="C90" s="77" t="s">
        <v>240</v>
      </c>
      <c r="D90" s="78">
        <v>5</v>
      </c>
      <c r="E90" s="78">
        <v>12000</v>
      </c>
      <c r="F90" s="78">
        <f t="shared" si="11"/>
        <v>60000</v>
      </c>
    </row>
    <row r="91" ht="33" customHeight="1" spans="1:6">
      <c r="A91" s="78">
        <v>5</v>
      </c>
      <c r="B91" s="77" t="s">
        <v>241</v>
      </c>
      <c r="C91" s="77" t="s">
        <v>242</v>
      </c>
      <c r="D91" s="78">
        <v>5</v>
      </c>
      <c r="E91" s="78">
        <v>12000</v>
      </c>
      <c r="F91" s="78">
        <f t="shared" si="11"/>
        <v>60000</v>
      </c>
    </row>
    <row r="92" ht="33" customHeight="1" spans="1:6">
      <c r="A92" s="72" t="s">
        <v>97</v>
      </c>
      <c r="B92" s="73" t="s">
        <v>243</v>
      </c>
      <c r="C92" s="73"/>
      <c r="D92" s="73"/>
      <c r="E92" s="73"/>
      <c r="F92" s="73"/>
    </row>
    <row r="93" ht="43.5" customHeight="1" spans="1:6">
      <c r="A93" s="76" t="s">
        <v>244</v>
      </c>
      <c r="B93" s="77" t="s">
        <v>245</v>
      </c>
      <c r="C93" s="77" t="s">
        <v>246</v>
      </c>
      <c r="D93" s="78">
        <v>2</v>
      </c>
      <c r="E93" s="78">
        <v>12000</v>
      </c>
      <c r="F93" s="78">
        <f t="shared" ref="F93:F101" si="12">D93*E93</f>
        <v>24000</v>
      </c>
    </row>
    <row r="94" ht="33" customHeight="1" spans="1:6">
      <c r="A94" s="76" t="s">
        <v>233</v>
      </c>
      <c r="B94" s="77" t="s">
        <v>247</v>
      </c>
      <c r="C94" s="77" t="s">
        <v>248</v>
      </c>
      <c r="D94" s="78">
        <v>3</v>
      </c>
      <c r="E94" s="78">
        <v>12000</v>
      </c>
      <c r="F94" s="78">
        <f t="shared" si="12"/>
        <v>36000</v>
      </c>
    </row>
    <row r="95" ht="33" customHeight="1" spans="1:6">
      <c r="A95" s="76" t="s">
        <v>249</v>
      </c>
      <c r="B95" s="77" t="s">
        <v>250</v>
      </c>
      <c r="C95" s="77" t="s">
        <v>251</v>
      </c>
      <c r="D95" s="78">
        <v>4</v>
      </c>
      <c r="E95" s="78">
        <v>12000</v>
      </c>
      <c r="F95" s="78">
        <f t="shared" si="12"/>
        <v>48000</v>
      </c>
    </row>
    <row r="96" ht="33" customHeight="1" spans="1:6">
      <c r="A96" s="76" t="s">
        <v>238</v>
      </c>
      <c r="B96" s="77" t="s">
        <v>252</v>
      </c>
      <c r="C96" s="77" t="s">
        <v>253</v>
      </c>
      <c r="D96" s="78">
        <v>4</v>
      </c>
      <c r="E96" s="78">
        <v>12000</v>
      </c>
      <c r="F96" s="78">
        <f t="shared" si="12"/>
        <v>48000</v>
      </c>
    </row>
    <row r="97" ht="33" customHeight="1" spans="1:6">
      <c r="A97" s="76" t="s">
        <v>254</v>
      </c>
      <c r="B97" s="77" t="s">
        <v>255</v>
      </c>
      <c r="C97" s="77" t="s">
        <v>256</v>
      </c>
      <c r="D97" s="78">
        <v>3</v>
      </c>
      <c r="E97" s="78">
        <v>12000</v>
      </c>
      <c r="F97" s="78">
        <f t="shared" si="12"/>
        <v>36000</v>
      </c>
    </row>
    <row r="98" ht="33" customHeight="1" spans="1:6">
      <c r="A98" s="76" t="s">
        <v>257</v>
      </c>
      <c r="B98" s="77" t="s">
        <v>258</v>
      </c>
      <c r="C98" s="77" t="s">
        <v>259</v>
      </c>
      <c r="D98" s="78">
        <v>1</v>
      </c>
      <c r="E98" s="78">
        <v>12000</v>
      </c>
      <c r="F98" s="78">
        <f t="shared" si="12"/>
        <v>12000</v>
      </c>
    </row>
    <row r="99" ht="33" customHeight="1" spans="1:6">
      <c r="A99" s="76" t="s">
        <v>260</v>
      </c>
      <c r="B99" s="77" t="s">
        <v>261</v>
      </c>
      <c r="C99" s="77" t="s">
        <v>262</v>
      </c>
      <c r="D99" s="78">
        <v>2</v>
      </c>
      <c r="E99" s="78">
        <v>12000</v>
      </c>
      <c r="F99" s="78">
        <f t="shared" si="12"/>
        <v>24000</v>
      </c>
    </row>
    <row r="100" ht="47.25" customHeight="1" spans="1:6">
      <c r="A100" s="76" t="s">
        <v>263</v>
      </c>
      <c r="B100" s="77" t="s">
        <v>264</v>
      </c>
      <c r="C100" s="77" t="s">
        <v>265</v>
      </c>
      <c r="D100" s="78">
        <v>3</v>
      </c>
      <c r="E100" s="78">
        <v>12000</v>
      </c>
      <c r="F100" s="78">
        <f t="shared" si="12"/>
        <v>36000</v>
      </c>
    </row>
    <row r="101" ht="52.5" customHeight="1" spans="1:6">
      <c r="A101" s="76" t="s">
        <v>266</v>
      </c>
      <c r="B101" s="77" t="s">
        <v>267</v>
      </c>
      <c r="C101" s="77" t="s">
        <v>268</v>
      </c>
      <c r="D101" s="78">
        <v>2</v>
      </c>
      <c r="E101" s="78">
        <v>12000</v>
      </c>
      <c r="F101" s="78">
        <f t="shared" si="12"/>
        <v>24000</v>
      </c>
    </row>
    <row r="102" ht="33" customHeight="1" spans="1:6">
      <c r="A102" s="68" t="s">
        <v>269</v>
      </c>
      <c r="B102" s="69" t="s">
        <v>270</v>
      </c>
      <c r="C102" s="69"/>
      <c r="D102" s="70"/>
      <c r="E102" s="70"/>
      <c r="F102" s="70">
        <f>SUM(F103:F110)</f>
        <v>90000</v>
      </c>
    </row>
    <row r="103" ht="33" customHeight="1" spans="1:6">
      <c r="A103" s="76">
        <v>1</v>
      </c>
      <c r="B103" s="77" t="s">
        <v>271</v>
      </c>
      <c r="C103" s="77" t="s">
        <v>272</v>
      </c>
      <c r="D103" s="78">
        <v>1</v>
      </c>
      <c r="E103" s="78">
        <v>12000</v>
      </c>
      <c r="F103" s="78">
        <f t="shared" ref="F103:F110" si="13">D103*E103</f>
        <v>12000</v>
      </c>
    </row>
    <row r="104" ht="33" customHeight="1" spans="1:6">
      <c r="A104" s="76">
        <v>2</v>
      </c>
      <c r="B104" s="77" t="s">
        <v>273</v>
      </c>
      <c r="C104" s="77" t="s">
        <v>274</v>
      </c>
      <c r="D104" s="78">
        <v>1</v>
      </c>
      <c r="E104" s="78">
        <v>12000</v>
      </c>
      <c r="F104" s="78">
        <f t="shared" si="13"/>
        <v>12000</v>
      </c>
    </row>
    <row r="105" ht="33" customHeight="1" spans="1:6">
      <c r="A105" s="76">
        <v>3</v>
      </c>
      <c r="B105" s="77" t="s">
        <v>275</v>
      </c>
      <c r="C105" s="77" t="s">
        <v>276</v>
      </c>
      <c r="D105" s="78">
        <v>0.5</v>
      </c>
      <c r="E105" s="78">
        <v>12000</v>
      </c>
      <c r="F105" s="78">
        <f t="shared" si="13"/>
        <v>6000</v>
      </c>
    </row>
    <row r="106" ht="33" customHeight="1" spans="1:6">
      <c r="A106" s="76">
        <v>4</v>
      </c>
      <c r="B106" s="77" t="s">
        <v>277</v>
      </c>
      <c r="C106" s="77" t="s">
        <v>278</v>
      </c>
      <c r="D106" s="78">
        <v>1</v>
      </c>
      <c r="E106" s="78">
        <v>12000</v>
      </c>
      <c r="F106" s="78">
        <f t="shared" si="13"/>
        <v>12000</v>
      </c>
    </row>
    <row r="107" ht="33" customHeight="1" spans="1:6">
      <c r="A107" s="76">
        <v>5</v>
      </c>
      <c r="B107" s="77" t="s">
        <v>279</v>
      </c>
      <c r="C107" s="77" t="s">
        <v>280</v>
      </c>
      <c r="D107" s="78">
        <v>0.5</v>
      </c>
      <c r="E107" s="78">
        <v>12000</v>
      </c>
      <c r="F107" s="78">
        <f t="shared" si="13"/>
        <v>6000</v>
      </c>
    </row>
    <row r="108" ht="33" customHeight="1" spans="1:6">
      <c r="A108" s="76">
        <v>6</v>
      </c>
      <c r="B108" s="77" t="s">
        <v>281</v>
      </c>
      <c r="C108" s="77" t="s">
        <v>282</v>
      </c>
      <c r="D108" s="78">
        <v>0.5</v>
      </c>
      <c r="E108" s="78">
        <v>12000</v>
      </c>
      <c r="F108" s="78">
        <f t="shared" si="13"/>
        <v>6000</v>
      </c>
    </row>
    <row r="109" ht="33" customHeight="1" spans="1:6">
      <c r="A109" s="76">
        <v>7</v>
      </c>
      <c r="B109" s="77" t="s">
        <v>283</v>
      </c>
      <c r="C109" s="77" t="s">
        <v>284</v>
      </c>
      <c r="D109" s="78">
        <v>2</v>
      </c>
      <c r="E109" s="78">
        <v>12000</v>
      </c>
      <c r="F109" s="78">
        <f t="shared" si="13"/>
        <v>24000</v>
      </c>
    </row>
    <row r="110" ht="33" customHeight="1" spans="1:6">
      <c r="A110" s="76">
        <v>8</v>
      </c>
      <c r="B110" s="77" t="s">
        <v>285</v>
      </c>
      <c r="C110" s="77" t="s">
        <v>286</v>
      </c>
      <c r="D110" s="78">
        <v>1</v>
      </c>
      <c r="E110" s="78">
        <v>12000</v>
      </c>
      <c r="F110" s="78">
        <f t="shared" si="13"/>
        <v>12000</v>
      </c>
    </row>
    <row r="111" ht="33" customHeight="1" spans="1:6">
      <c r="A111" s="83" t="s">
        <v>63</v>
      </c>
      <c r="B111" s="83"/>
      <c r="C111" s="83"/>
      <c r="D111" s="84"/>
      <c r="E111" s="84"/>
      <c r="F111" s="85">
        <f>F102+F85+F76+F37+F32+F23+F13+F3</f>
        <v>3018000</v>
      </c>
    </row>
  </sheetData>
  <mergeCells count="2">
    <mergeCell ref="A1:F1"/>
    <mergeCell ref="A111:B111"/>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J623"/>
  <sheetViews>
    <sheetView workbookViewId="0">
      <selection activeCell="K429" sqref="K429"/>
    </sheetView>
  </sheetViews>
  <sheetFormatPr defaultColWidth="9" defaultRowHeight="12"/>
  <cols>
    <col min="1" max="1" width="9" style="2"/>
    <col min="2" max="2" width="23.25" style="2" customWidth="1"/>
    <col min="3" max="3" width="45.6333333333333" style="2" customWidth="1"/>
    <col min="4" max="8" width="9" style="3"/>
    <col min="9" max="9" width="9.38333333333333" style="3"/>
    <col min="10" max="16383" width="9" style="1"/>
    <col min="16384" max="16384" width="9" style="4"/>
  </cols>
  <sheetData>
    <row r="1" s="1" customFormat="1" ht="14.25" spans="1:10">
      <c r="A1" s="5" t="s">
        <v>287</v>
      </c>
      <c r="B1" s="5"/>
      <c r="C1" s="5"/>
      <c r="D1" s="5"/>
      <c r="E1" s="5"/>
      <c r="F1" s="5"/>
      <c r="G1" s="5"/>
      <c r="H1" s="5"/>
      <c r="I1" s="5"/>
    </row>
    <row r="2" s="1" customFormat="1" spans="1:10">
      <c r="A2" s="6" t="s">
        <v>288</v>
      </c>
      <c r="B2" s="6"/>
      <c r="C2" s="6"/>
      <c r="D2" s="7"/>
      <c r="E2" s="7"/>
      <c r="F2" s="7"/>
      <c r="G2" s="7"/>
      <c r="H2" s="7"/>
      <c r="I2" s="7"/>
    </row>
    <row r="3" s="1" customFormat="1" spans="1:10">
      <c r="A3" s="8" t="s">
        <v>2</v>
      </c>
      <c r="B3" s="9" t="s">
        <v>65</v>
      </c>
      <c r="C3" s="9" t="s">
        <v>66</v>
      </c>
      <c r="D3" s="9" t="s">
        <v>289</v>
      </c>
      <c r="E3" s="9"/>
      <c r="F3" s="9"/>
      <c r="G3" s="9"/>
      <c r="H3" s="9" t="s">
        <v>290</v>
      </c>
      <c r="I3" s="9" t="s">
        <v>291</v>
      </c>
    </row>
    <row r="4" s="1" customFormat="1" ht="24" spans="1:10">
      <c r="A4" s="8"/>
      <c r="B4" s="9"/>
      <c r="C4" s="9"/>
      <c r="D4" s="9" t="s">
        <v>292</v>
      </c>
      <c r="E4" s="9" t="s">
        <v>293</v>
      </c>
      <c r="F4" s="9" t="s">
        <v>294</v>
      </c>
      <c r="G4" s="9" t="s">
        <v>295</v>
      </c>
      <c r="H4" s="9" t="s">
        <v>296</v>
      </c>
      <c r="I4" s="9" t="s">
        <v>296</v>
      </c>
    </row>
    <row r="5" s="1" customFormat="1" ht="21" customHeight="1" spans="1:10">
      <c r="A5" s="10"/>
      <c r="B5" s="9" t="s">
        <v>297</v>
      </c>
      <c r="C5" s="9"/>
      <c r="D5" s="11"/>
      <c r="E5" s="11"/>
      <c r="F5" s="11"/>
      <c r="G5" s="11"/>
      <c r="H5" s="11"/>
      <c r="I5" s="12">
        <f>I6+I71+I92+I181+I212+I247+I427</f>
        <v>1857.437475</v>
      </c>
    </row>
    <row r="6" s="1" customFormat="1" ht="18" customHeight="1" spans="1:10">
      <c r="A6" s="13" t="s">
        <v>6</v>
      </c>
      <c r="B6" s="13" t="s">
        <v>298</v>
      </c>
      <c r="C6" s="14"/>
      <c r="D6" s="15"/>
      <c r="E6" s="15"/>
      <c r="F6" s="15"/>
      <c r="G6" s="15"/>
      <c r="H6" s="15"/>
      <c r="I6" s="16">
        <f>SUM(I7:I70)</f>
        <v>626.625</v>
      </c>
      <c r="J6" s="1" t="s">
        <v>299</v>
      </c>
    </row>
    <row r="7" s="1" customFormat="1" ht="36" spans="1:10">
      <c r="A7" s="17">
        <v>1.1</v>
      </c>
      <c r="B7" s="17" t="s">
        <v>300</v>
      </c>
      <c r="C7" s="18" t="s">
        <v>301</v>
      </c>
      <c r="D7" s="19"/>
      <c r="E7" s="19"/>
      <c r="F7" s="19"/>
      <c r="G7" s="19"/>
      <c r="H7" s="19"/>
      <c r="I7" s="20"/>
      <c r="J7" s="1" t="s">
        <v>299</v>
      </c>
    </row>
    <row r="8" s="1" customFormat="1" ht="24" spans="1:10">
      <c r="A8" s="17" t="s">
        <v>302</v>
      </c>
      <c r="B8" s="17" t="s">
        <v>303</v>
      </c>
      <c r="C8" s="18" t="s">
        <v>304</v>
      </c>
      <c r="D8" s="19">
        <v>2.25</v>
      </c>
      <c r="E8" s="19">
        <v>20</v>
      </c>
      <c r="F8" s="19">
        <v>5</v>
      </c>
      <c r="G8" s="19">
        <v>3</v>
      </c>
      <c r="H8" s="19">
        <v>1.5</v>
      </c>
      <c r="I8" s="20">
        <f t="shared" ref="I8:I11" si="0">(D8+E8+F8+G8)*1.5</f>
        <v>45.375</v>
      </c>
      <c r="J8" s="1" t="s">
        <v>299</v>
      </c>
    </row>
    <row r="9" s="1" customFormat="1" ht="24" spans="1:10">
      <c r="A9" s="17" t="s">
        <v>305</v>
      </c>
      <c r="B9" s="17" t="s">
        <v>306</v>
      </c>
      <c r="C9" s="18" t="s">
        <v>307</v>
      </c>
      <c r="D9" s="19">
        <v>2</v>
      </c>
      <c r="E9" s="19">
        <v>15</v>
      </c>
      <c r="F9" s="19">
        <v>5</v>
      </c>
      <c r="G9" s="19">
        <v>3</v>
      </c>
      <c r="H9" s="19">
        <v>1.5</v>
      </c>
      <c r="I9" s="20">
        <f t="shared" si="0"/>
        <v>37.5</v>
      </c>
      <c r="J9" s="1" t="s">
        <v>299</v>
      </c>
    </row>
    <row r="10" s="1" customFormat="1" ht="24" spans="1:10">
      <c r="A10" s="17" t="s">
        <v>308</v>
      </c>
      <c r="B10" s="17" t="s">
        <v>309</v>
      </c>
      <c r="C10" s="18" t="s">
        <v>310</v>
      </c>
      <c r="D10" s="19">
        <v>2</v>
      </c>
      <c r="E10" s="19">
        <v>15</v>
      </c>
      <c r="F10" s="19">
        <v>5</v>
      </c>
      <c r="G10" s="19">
        <v>3</v>
      </c>
      <c r="H10" s="19">
        <v>1.5</v>
      </c>
      <c r="I10" s="20">
        <f t="shared" si="0"/>
        <v>37.5</v>
      </c>
      <c r="J10" s="1" t="s">
        <v>299</v>
      </c>
    </row>
    <row r="11" s="1" customFormat="1" ht="24" spans="1:10">
      <c r="A11" s="17">
        <v>1.2</v>
      </c>
      <c r="B11" s="17" t="s">
        <v>87</v>
      </c>
      <c r="C11" s="18" t="s">
        <v>311</v>
      </c>
      <c r="D11" s="19">
        <v>5</v>
      </c>
      <c r="E11" s="19">
        <v>18</v>
      </c>
      <c r="F11" s="19">
        <v>8</v>
      </c>
      <c r="G11" s="19">
        <v>2.25</v>
      </c>
      <c r="H11" s="19">
        <v>1.5</v>
      </c>
      <c r="I11" s="20">
        <f t="shared" si="0"/>
        <v>49.875</v>
      </c>
      <c r="J11" s="1" t="s">
        <v>299</v>
      </c>
    </row>
    <row r="12" s="1" customFormat="1" ht="36" spans="1:10">
      <c r="A12" s="17">
        <v>1.3</v>
      </c>
      <c r="B12" s="17" t="s">
        <v>312</v>
      </c>
      <c r="C12" s="18" t="s">
        <v>313</v>
      </c>
      <c r="D12" s="21"/>
      <c r="E12" s="21"/>
      <c r="F12" s="21"/>
      <c r="G12" s="21"/>
      <c r="H12" s="19"/>
      <c r="I12" s="20"/>
      <c r="J12" s="1" t="s">
        <v>299</v>
      </c>
    </row>
    <row r="13" s="1" customFormat="1" ht="24" spans="1:10">
      <c r="A13" s="17" t="s">
        <v>314</v>
      </c>
      <c r="B13" s="22" t="s">
        <v>315</v>
      </c>
      <c r="C13" s="18" t="s">
        <v>316</v>
      </c>
      <c r="D13" s="21">
        <v>0.75</v>
      </c>
      <c r="E13" s="21">
        <v>3</v>
      </c>
      <c r="F13" s="21">
        <v>0.5</v>
      </c>
      <c r="G13" s="21">
        <v>0.5</v>
      </c>
      <c r="H13" s="19">
        <v>1.5</v>
      </c>
      <c r="I13" s="20">
        <f t="shared" ref="I13:I17" si="1">(D13+E13+F13+G13)*1.5</f>
        <v>7.125</v>
      </c>
      <c r="J13" s="1" t="s">
        <v>299</v>
      </c>
    </row>
    <row r="14" s="1" customFormat="1" ht="36" spans="1:10">
      <c r="A14" s="17" t="s">
        <v>317</v>
      </c>
      <c r="B14" s="22" t="s">
        <v>318</v>
      </c>
      <c r="C14" s="18" t="s">
        <v>319</v>
      </c>
      <c r="D14" s="21">
        <v>0.75</v>
      </c>
      <c r="E14" s="21">
        <v>3</v>
      </c>
      <c r="F14" s="21">
        <v>0.75</v>
      </c>
      <c r="G14" s="21">
        <v>0.25</v>
      </c>
      <c r="H14" s="19">
        <v>1.5</v>
      </c>
      <c r="I14" s="20">
        <f t="shared" si="1"/>
        <v>7.125</v>
      </c>
      <c r="J14" s="1" t="s">
        <v>299</v>
      </c>
    </row>
    <row r="15" s="1" customFormat="1" ht="48" spans="1:10">
      <c r="A15" s="17" t="s">
        <v>320</v>
      </c>
      <c r="B15" s="22" t="s">
        <v>321</v>
      </c>
      <c r="C15" s="18" t="s">
        <v>322</v>
      </c>
      <c r="D15" s="21">
        <v>0.5</v>
      </c>
      <c r="E15" s="21">
        <v>3</v>
      </c>
      <c r="F15" s="21">
        <v>1.25</v>
      </c>
      <c r="G15" s="21">
        <v>0.5</v>
      </c>
      <c r="H15" s="19">
        <v>1.5</v>
      </c>
      <c r="I15" s="20">
        <f t="shared" si="1"/>
        <v>7.875</v>
      </c>
      <c r="J15" s="1" t="s">
        <v>299</v>
      </c>
    </row>
    <row r="16" s="1" customFormat="1" ht="24" spans="1:10">
      <c r="A16" s="17" t="s">
        <v>323</v>
      </c>
      <c r="B16" s="22" t="s">
        <v>324</v>
      </c>
      <c r="C16" s="18" t="s">
        <v>325</v>
      </c>
      <c r="D16" s="21">
        <v>0.5</v>
      </c>
      <c r="E16" s="21">
        <v>3</v>
      </c>
      <c r="F16" s="21">
        <v>1.25</v>
      </c>
      <c r="G16" s="21">
        <v>0.5</v>
      </c>
      <c r="H16" s="19">
        <v>1.5</v>
      </c>
      <c r="I16" s="20">
        <f t="shared" si="1"/>
        <v>7.875</v>
      </c>
      <c r="J16" s="1" t="s">
        <v>299</v>
      </c>
    </row>
    <row r="17" s="1" customFormat="1" ht="36" spans="1:10">
      <c r="A17" s="17">
        <v>1.4</v>
      </c>
      <c r="B17" s="17" t="s">
        <v>326</v>
      </c>
      <c r="C17" s="18" t="s">
        <v>327</v>
      </c>
      <c r="D17" s="19">
        <v>5</v>
      </c>
      <c r="E17" s="19">
        <v>25</v>
      </c>
      <c r="F17" s="19">
        <v>8</v>
      </c>
      <c r="G17" s="19">
        <v>2</v>
      </c>
      <c r="H17" s="19">
        <v>1.5</v>
      </c>
      <c r="I17" s="20">
        <f t="shared" si="1"/>
        <v>60</v>
      </c>
      <c r="J17" s="1" t="s">
        <v>299</v>
      </c>
    </row>
    <row r="18" s="1" customFormat="1" spans="1:10">
      <c r="A18" s="17">
        <v>1.5</v>
      </c>
      <c r="B18" s="17" t="s">
        <v>328</v>
      </c>
      <c r="C18" s="18" t="s">
        <v>329</v>
      </c>
      <c r="D18" s="21"/>
      <c r="E18" s="21"/>
      <c r="F18" s="21"/>
      <c r="G18" s="21"/>
      <c r="H18" s="19"/>
      <c r="I18" s="20"/>
      <c r="J18" s="1" t="s">
        <v>299</v>
      </c>
    </row>
    <row r="19" s="1" customFormat="1" spans="1:10">
      <c r="A19" s="17" t="s">
        <v>330</v>
      </c>
      <c r="B19" s="17" t="s">
        <v>331</v>
      </c>
      <c r="C19" s="18" t="s">
        <v>332</v>
      </c>
      <c r="D19" s="21">
        <v>0.75</v>
      </c>
      <c r="E19" s="21">
        <v>4</v>
      </c>
      <c r="F19" s="21">
        <v>1</v>
      </c>
      <c r="G19" s="21">
        <v>0.5</v>
      </c>
      <c r="H19" s="19">
        <v>1.5</v>
      </c>
      <c r="I19" s="20">
        <f t="shared" ref="I19:I21" si="2">(D19+E19+F19+G19)*1.5</f>
        <v>9.375</v>
      </c>
      <c r="J19" s="1" t="s">
        <v>299</v>
      </c>
    </row>
    <row r="20" s="1" customFormat="1" spans="1:10">
      <c r="A20" s="17" t="s">
        <v>333</v>
      </c>
      <c r="B20" s="17" t="s">
        <v>334</v>
      </c>
      <c r="C20" s="18" t="s">
        <v>335</v>
      </c>
      <c r="D20" s="21">
        <v>1</v>
      </c>
      <c r="E20" s="21">
        <v>4</v>
      </c>
      <c r="F20" s="21">
        <v>1.25</v>
      </c>
      <c r="G20" s="21">
        <v>0.5</v>
      </c>
      <c r="H20" s="19">
        <v>1.5</v>
      </c>
      <c r="I20" s="20">
        <f t="shared" si="2"/>
        <v>10.125</v>
      </c>
      <c r="J20" s="1" t="s">
        <v>299</v>
      </c>
    </row>
    <row r="21" s="1" customFormat="1" spans="1:10">
      <c r="A21" s="17" t="s">
        <v>336</v>
      </c>
      <c r="B21" s="17" t="s">
        <v>337</v>
      </c>
      <c r="C21" s="18" t="s">
        <v>338</v>
      </c>
      <c r="D21" s="21">
        <v>0.75</v>
      </c>
      <c r="E21" s="21">
        <v>5</v>
      </c>
      <c r="F21" s="21">
        <v>1</v>
      </c>
      <c r="G21" s="21">
        <v>0.25</v>
      </c>
      <c r="H21" s="19">
        <v>1.5</v>
      </c>
      <c r="I21" s="20">
        <f t="shared" si="2"/>
        <v>10.5</v>
      </c>
      <c r="J21" s="1" t="s">
        <v>299</v>
      </c>
    </row>
    <row r="22" s="1" customFormat="1" ht="24" spans="1:10">
      <c r="A22" s="17">
        <v>1.6</v>
      </c>
      <c r="B22" s="17" t="s">
        <v>339</v>
      </c>
      <c r="C22" s="23" t="s">
        <v>340</v>
      </c>
      <c r="D22" s="21"/>
      <c r="E22" s="21"/>
      <c r="F22" s="21"/>
      <c r="G22" s="21"/>
      <c r="H22" s="19"/>
      <c r="I22" s="20"/>
      <c r="J22" s="1" t="s">
        <v>299</v>
      </c>
    </row>
    <row r="23" s="1" customFormat="1" ht="24" spans="1:10">
      <c r="A23" s="17" t="s">
        <v>341</v>
      </c>
      <c r="B23" s="17" t="s">
        <v>342</v>
      </c>
      <c r="C23" s="23" t="s">
        <v>343</v>
      </c>
      <c r="D23" s="21">
        <v>0.25</v>
      </c>
      <c r="E23" s="21">
        <v>1.5</v>
      </c>
      <c r="F23" s="21">
        <v>0.75</v>
      </c>
      <c r="G23" s="21">
        <v>0</v>
      </c>
      <c r="H23" s="19">
        <v>1.5</v>
      </c>
      <c r="I23" s="20">
        <f t="shared" ref="I23:I38" si="3">(D23+E23+F23+G23)*1.5</f>
        <v>3.75</v>
      </c>
      <c r="J23" s="1" t="s">
        <v>299</v>
      </c>
    </row>
    <row r="24" s="1" customFormat="1" ht="24" spans="1:10">
      <c r="A24" s="17" t="s">
        <v>344</v>
      </c>
      <c r="B24" s="17" t="s">
        <v>345</v>
      </c>
      <c r="C24" s="23" t="s">
        <v>346</v>
      </c>
      <c r="D24" s="21">
        <v>0.25</v>
      </c>
      <c r="E24" s="21">
        <v>1.5</v>
      </c>
      <c r="F24" s="21">
        <v>0.75</v>
      </c>
      <c r="G24" s="21">
        <v>0</v>
      </c>
      <c r="H24" s="19">
        <v>1.5</v>
      </c>
      <c r="I24" s="20">
        <f t="shared" si="3"/>
        <v>3.75</v>
      </c>
      <c r="J24" s="1" t="s">
        <v>299</v>
      </c>
    </row>
    <row r="25" s="1" customFormat="1" ht="24" spans="1:10">
      <c r="A25" s="17" t="s">
        <v>347</v>
      </c>
      <c r="B25" s="17" t="s">
        <v>348</v>
      </c>
      <c r="C25" s="23" t="s">
        <v>349</v>
      </c>
      <c r="D25" s="21">
        <v>0.25</v>
      </c>
      <c r="E25" s="21">
        <v>1.75</v>
      </c>
      <c r="F25" s="21">
        <v>0.75</v>
      </c>
      <c r="G25" s="21">
        <v>0</v>
      </c>
      <c r="H25" s="19">
        <v>1.5</v>
      </c>
      <c r="I25" s="20">
        <f t="shared" si="3"/>
        <v>4.125</v>
      </c>
      <c r="J25" s="1" t="s">
        <v>299</v>
      </c>
    </row>
    <row r="26" s="1" customFormat="1" spans="1:10">
      <c r="A26" s="17" t="s">
        <v>350</v>
      </c>
      <c r="B26" s="17" t="s">
        <v>351</v>
      </c>
      <c r="C26" s="23" t="s">
        <v>352</v>
      </c>
      <c r="D26" s="21">
        <v>0.25</v>
      </c>
      <c r="E26" s="21">
        <v>1.5</v>
      </c>
      <c r="F26" s="21">
        <v>0.75</v>
      </c>
      <c r="G26" s="21">
        <v>0</v>
      </c>
      <c r="H26" s="19">
        <v>1.5</v>
      </c>
      <c r="I26" s="20">
        <f t="shared" si="3"/>
        <v>3.75</v>
      </c>
      <c r="J26" s="1" t="s">
        <v>299</v>
      </c>
    </row>
    <row r="27" s="1" customFormat="1" spans="1:10">
      <c r="A27" s="17" t="s">
        <v>353</v>
      </c>
      <c r="B27" s="17" t="s">
        <v>354</v>
      </c>
      <c r="C27" s="23" t="s">
        <v>355</v>
      </c>
      <c r="D27" s="21">
        <v>0.25</v>
      </c>
      <c r="E27" s="21">
        <v>1.25</v>
      </c>
      <c r="F27" s="21">
        <v>0.75</v>
      </c>
      <c r="G27" s="21">
        <v>0</v>
      </c>
      <c r="H27" s="19">
        <v>1.5</v>
      </c>
      <c r="I27" s="20">
        <f t="shared" si="3"/>
        <v>3.375</v>
      </c>
      <c r="J27" s="1" t="s">
        <v>299</v>
      </c>
    </row>
    <row r="28" s="1" customFormat="1" spans="1:10">
      <c r="A28" s="17" t="s">
        <v>356</v>
      </c>
      <c r="B28" s="17" t="s">
        <v>357</v>
      </c>
      <c r="C28" s="23" t="s">
        <v>358</v>
      </c>
      <c r="D28" s="24">
        <v>0.5</v>
      </c>
      <c r="E28" s="24">
        <v>1.5</v>
      </c>
      <c r="F28" s="24">
        <v>1</v>
      </c>
      <c r="G28" s="24">
        <v>0</v>
      </c>
      <c r="H28" s="19">
        <v>1.5</v>
      </c>
      <c r="I28" s="20">
        <f t="shared" si="3"/>
        <v>4.5</v>
      </c>
      <c r="J28" s="1" t="s">
        <v>299</v>
      </c>
    </row>
    <row r="29" s="1" customFormat="1" spans="1:10">
      <c r="A29" s="17" t="s">
        <v>359</v>
      </c>
      <c r="B29" s="17" t="s">
        <v>360</v>
      </c>
      <c r="C29" s="23" t="s">
        <v>361</v>
      </c>
      <c r="D29" s="21">
        <v>0.25</v>
      </c>
      <c r="E29" s="21">
        <v>1.75</v>
      </c>
      <c r="F29" s="21">
        <v>0.75</v>
      </c>
      <c r="G29" s="21">
        <v>0</v>
      </c>
      <c r="H29" s="19">
        <v>1.5</v>
      </c>
      <c r="I29" s="20">
        <f t="shared" si="3"/>
        <v>4.125</v>
      </c>
      <c r="J29" s="1" t="s">
        <v>299</v>
      </c>
    </row>
    <row r="30" s="1" customFormat="1" spans="1:10">
      <c r="A30" s="17" t="s">
        <v>362</v>
      </c>
      <c r="B30" s="17" t="s">
        <v>363</v>
      </c>
      <c r="C30" s="23" t="s">
        <v>364</v>
      </c>
      <c r="D30" s="21">
        <v>0.5</v>
      </c>
      <c r="E30" s="21">
        <v>1.5</v>
      </c>
      <c r="F30" s="21">
        <v>0.5</v>
      </c>
      <c r="G30" s="21">
        <v>0</v>
      </c>
      <c r="H30" s="19">
        <v>1.5</v>
      </c>
      <c r="I30" s="20">
        <f t="shared" si="3"/>
        <v>3.75</v>
      </c>
      <c r="J30" s="1" t="s">
        <v>299</v>
      </c>
    </row>
    <row r="31" s="1" customFormat="1" spans="1:10">
      <c r="A31" s="17" t="s">
        <v>365</v>
      </c>
      <c r="B31" s="17" t="s">
        <v>366</v>
      </c>
      <c r="C31" s="25" t="s">
        <v>367</v>
      </c>
      <c r="D31" s="21">
        <v>0.5</v>
      </c>
      <c r="E31" s="21">
        <v>2</v>
      </c>
      <c r="F31" s="21">
        <v>0.5</v>
      </c>
      <c r="G31" s="21">
        <v>0</v>
      </c>
      <c r="H31" s="19">
        <v>1.5</v>
      </c>
      <c r="I31" s="20">
        <f t="shared" si="3"/>
        <v>4.5</v>
      </c>
      <c r="J31" s="1" t="s">
        <v>299</v>
      </c>
    </row>
    <row r="32" s="1" customFormat="1" spans="1:10">
      <c r="A32" s="17" t="s">
        <v>368</v>
      </c>
      <c r="B32" s="17" t="s">
        <v>369</v>
      </c>
      <c r="C32" s="23" t="s">
        <v>370</v>
      </c>
      <c r="D32" s="21">
        <v>0.5</v>
      </c>
      <c r="E32" s="21">
        <v>1.5</v>
      </c>
      <c r="F32" s="21">
        <v>0.5</v>
      </c>
      <c r="G32" s="21">
        <v>0</v>
      </c>
      <c r="H32" s="19">
        <v>1.5</v>
      </c>
      <c r="I32" s="20">
        <f t="shared" si="3"/>
        <v>3.75</v>
      </c>
      <c r="J32" s="1" t="s">
        <v>299</v>
      </c>
    </row>
    <row r="33" s="1" customFormat="1" spans="1:10">
      <c r="A33" s="17" t="s">
        <v>371</v>
      </c>
      <c r="B33" s="17" t="s">
        <v>372</v>
      </c>
      <c r="C33" s="23" t="s">
        <v>373</v>
      </c>
      <c r="D33" s="21">
        <v>0.5</v>
      </c>
      <c r="E33" s="21">
        <v>1.5</v>
      </c>
      <c r="F33" s="21">
        <v>0.5</v>
      </c>
      <c r="G33" s="21">
        <v>0</v>
      </c>
      <c r="H33" s="19">
        <v>1.5</v>
      </c>
      <c r="I33" s="20">
        <f t="shared" si="3"/>
        <v>3.75</v>
      </c>
      <c r="J33" s="1" t="s">
        <v>299</v>
      </c>
    </row>
    <row r="34" s="1" customFormat="1" spans="1:10">
      <c r="A34" s="17" t="s">
        <v>374</v>
      </c>
      <c r="B34" s="17" t="s">
        <v>375</v>
      </c>
      <c r="C34" s="23" t="s">
        <v>376</v>
      </c>
      <c r="D34" s="24">
        <v>0.5</v>
      </c>
      <c r="E34" s="24">
        <v>1.5</v>
      </c>
      <c r="F34" s="24">
        <v>1</v>
      </c>
      <c r="G34" s="24">
        <v>0</v>
      </c>
      <c r="H34" s="19">
        <v>1.5</v>
      </c>
      <c r="I34" s="20">
        <f t="shared" si="3"/>
        <v>4.5</v>
      </c>
      <c r="J34" s="1" t="s">
        <v>299</v>
      </c>
    </row>
    <row r="35" s="1" customFormat="1" spans="1:10">
      <c r="A35" s="17" t="s">
        <v>377</v>
      </c>
      <c r="B35" s="17" t="s">
        <v>378</v>
      </c>
      <c r="C35" s="23" t="s">
        <v>379</v>
      </c>
      <c r="D35" s="24">
        <v>0.5</v>
      </c>
      <c r="E35" s="24">
        <v>1.25</v>
      </c>
      <c r="F35" s="24">
        <v>1</v>
      </c>
      <c r="G35" s="24">
        <v>0</v>
      </c>
      <c r="H35" s="19">
        <v>1.5</v>
      </c>
      <c r="I35" s="20">
        <f t="shared" si="3"/>
        <v>4.125</v>
      </c>
      <c r="J35" s="1" t="s">
        <v>299</v>
      </c>
    </row>
    <row r="36" s="1" customFormat="1" ht="24" spans="1:10">
      <c r="A36" s="17" t="s">
        <v>380</v>
      </c>
      <c r="B36" s="18" t="s">
        <v>381</v>
      </c>
      <c r="C36" s="23" t="s">
        <v>382</v>
      </c>
      <c r="D36" s="21">
        <v>0.5</v>
      </c>
      <c r="E36" s="21">
        <v>3</v>
      </c>
      <c r="F36" s="21">
        <v>1.5</v>
      </c>
      <c r="G36" s="21">
        <v>0.25</v>
      </c>
      <c r="H36" s="26">
        <f>D36+E36+F36+G36</f>
        <v>5.25</v>
      </c>
      <c r="I36" s="20">
        <f t="shared" si="3"/>
        <v>7.875</v>
      </c>
      <c r="J36" s="1" t="s">
        <v>299</v>
      </c>
    </row>
    <row r="37" s="1" customFormat="1" ht="24" spans="1:10">
      <c r="A37" s="17">
        <v>1.7</v>
      </c>
      <c r="B37" s="17" t="s">
        <v>383</v>
      </c>
      <c r="C37" s="18" t="s">
        <v>384</v>
      </c>
      <c r="D37" s="19">
        <v>2.25</v>
      </c>
      <c r="E37" s="19">
        <v>17.5</v>
      </c>
      <c r="F37" s="19">
        <v>4.75</v>
      </c>
      <c r="G37" s="19">
        <v>1.75</v>
      </c>
      <c r="H37" s="19">
        <v>1.5</v>
      </c>
      <c r="I37" s="20">
        <f t="shared" si="3"/>
        <v>39.375</v>
      </c>
      <c r="J37" s="1" t="s">
        <v>299</v>
      </c>
    </row>
    <row r="38" s="1" customFormat="1" ht="24" spans="1:10">
      <c r="A38" s="17">
        <v>1.8</v>
      </c>
      <c r="B38" s="17" t="s">
        <v>385</v>
      </c>
      <c r="C38" s="18" t="s">
        <v>386</v>
      </c>
      <c r="D38" s="19">
        <v>8</v>
      </c>
      <c r="E38" s="19">
        <v>60</v>
      </c>
      <c r="F38" s="19">
        <v>24</v>
      </c>
      <c r="G38" s="19">
        <v>6</v>
      </c>
      <c r="H38" s="19">
        <v>1.5</v>
      </c>
      <c r="I38" s="20">
        <f t="shared" si="3"/>
        <v>147</v>
      </c>
      <c r="J38" s="1" t="s">
        <v>299</v>
      </c>
    </row>
    <row r="39" s="1" customFormat="1" ht="36" spans="1:10">
      <c r="A39" s="17">
        <v>1.9</v>
      </c>
      <c r="B39" s="17" t="s">
        <v>387</v>
      </c>
      <c r="C39" s="23" t="s">
        <v>388</v>
      </c>
      <c r="D39" s="21"/>
      <c r="E39" s="21"/>
      <c r="F39" s="21"/>
      <c r="G39" s="21"/>
      <c r="H39" s="19"/>
      <c r="I39" s="20"/>
      <c r="J39" s="1" t="s">
        <v>299</v>
      </c>
    </row>
    <row r="40" s="1" customFormat="1" ht="24" spans="1:10">
      <c r="A40" s="17" t="s">
        <v>389</v>
      </c>
      <c r="B40" s="18" t="s">
        <v>390</v>
      </c>
      <c r="C40" s="23" t="s">
        <v>391</v>
      </c>
      <c r="D40" s="21">
        <v>0.5</v>
      </c>
      <c r="E40" s="21">
        <v>1.5</v>
      </c>
      <c r="F40" s="21">
        <v>0.5</v>
      </c>
      <c r="G40" s="21">
        <v>0</v>
      </c>
      <c r="H40" s="19">
        <v>1.5</v>
      </c>
      <c r="I40" s="20">
        <f t="shared" ref="I40:I47" si="4">(D40+E40+F40+G40)*1.5</f>
        <v>3.75</v>
      </c>
      <c r="J40" s="1" t="s">
        <v>299</v>
      </c>
    </row>
    <row r="41" s="1" customFormat="1" ht="24" spans="1:10">
      <c r="A41" s="17" t="s">
        <v>392</v>
      </c>
      <c r="B41" s="18" t="s">
        <v>393</v>
      </c>
      <c r="C41" s="23" t="s">
        <v>394</v>
      </c>
      <c r="D41" s="24">
        <v>0.5</v>
      </c>
      <c r="E41" s="24">
        <v>1.5</v>
      </c>
      <c r="F41" s="24">
        <v>1</v>
      </c>
      <c r="G41" s="24">
        <v>0</v>
      </c>
      <c r="H41" s="19">
        <v>1.5</v>
      </c>
      <c r="I41" s="20">
        <f t="shared" si="4"/>
        <v>4.5</v>
      </c>
      <c r="J41" s="1" t="s">
        <v>299</v>
      </c>
    </row>
    <row r="42" s="1" customFormat="1" ht="24" spans="1:10">
      <c r="A42" s="17" t="s">
        <v>395</v>
      </c>
      <c r="B42" s="18" t="s">
        <v>396</v>
      </c>
      <c r="C42" s="23" t="s">
        <v>397</v>
      </c>
      <c r="D42" s="21">
        <v>0.5</v>
      </c>
      <c r="E42" s="21">
        <v>1.5</v>
      </c>
      <c r="F42" s="21">
        <v>0.5</v>
      </c>
      <c r="G42" s="21">
        <v>0</v>
      </c>
      <c r="H42" s="19">
        <v>1.5</v>
      </c>
      <c r="I42" s="20">
        <f t="shared" si="4"/>
        <v>3.75</v>
      </c>
      <c r="J42" s="1" t="s">
        <v>299</v>
      </c>
    </row>
    <row r="43" s="1" customFormat="1" ht="24" spans="1:10">
      <c r="A43" s="17" t="s">
        <v>398</v>
      </c>
      <c r="B43" s="18" t="s">
        <v>399</v>
      </c>
      <c r="C43" s="23" t="s">
        <v>400</v>
      </c>
      <c r="D43" s="24">
        <v>0.5</v>
      </c>
      <c r="E43" s="24">
        <v>1.5</v>
      </c>
      <c r="F43" s="24">
        <v>1</v>
      </c>
      <c r="G43" s="24">
        <v>0</v>
      </c>
      <c r="H43" s="19">
        <v>1.5</v>
      </c>
      <c r="I43" s="20">
        <f t="shared" si="4"/>
        <v>4.5</v>
      </c>
      <c r="J43" s="1" t="s">
        <v>299</v>
      </c>
    </row>
    <row r="44" s="1" customFormat="1" spans="1:10">
      <c r="A44" s="17" t="s">
        <v>401</v>
      </c>
      <c r="B44" s="18" t="s">
        <v>402</v>
      </c>
      <c r="C44" s="23" t="s">
        <v>403</v>
      </c>
      <c r="D44" s="21">
        <v>0.5</v>
      </c>
      <c r="E44" s="21">
        <v>1.5</v>
      </c>
      <c r="F44" s="21">
        <v>0.5</v>
      </c>
      <c r="G44" s="21">
        <v>0</v>
      </c>
      <c r="H44" s="19">
        <v>1.5</v>
      </c>
      <c r="I44" s="20">
        <f t="shared" si="4"/>
        <v>3.75</v>
      </c>
      <c r="J44" s="1" t="s">
        <v>299</v>
      </c>
    </row>
    <row r="45" s="1" customFormat="1" spans="1:10">
      <c r="A45" s="17" t="s">
        <v>404</v>
      </c>
      <c r="B45" s="18" t="s">
        <v>405</v>
      </c>
      <c r="C45" s="23" t="s">
        <v>406</v>
      </c>
      <c r="D45" s="24">
        <v>0.5</v>
      </c>
      <c r="E45" s="24">
        <v>1.5</v>
      </c>
      <c r="F45" s="24">
        <v>1</v>
      </c>
      <c r="G45" s="24">
        <v>0</v>
      </c>
      <c r="H45" s="19">
        <v>1.5</v>
      </c>
      <c r="I45" s="20">
        <f t="shared" si="4"/>
        <v>4.5</v>
      </c>
      <c r="J45" s="1" t="s">
        <v>299</v>
      </c>
    </row>
    <row r="46" s="1" customFormat="1" ht="24" spans="1:10">
      <c r="A46" s="17" t="s">
        <v>407</v>
      </c>
      <c r="B46" s="18" t="s">
        <v>408</v>
      </c>
      <c r="C46" s="23" t="s">
        <v>409</v>
      </c>
      <c r="D46" s="21">
        <v>0.25</v>
      </c>
      <c r="E46" s="21">
        <v>3</v>
      </c>
      <c r="F46" s="21">
        <v>1.5</v>
      </c>
      <c r="G46" s="21">
        <v>0.25</v>
      </c>
      <c r="H46" s="19">
        <v>1.5</v>
      </c>
      <c r="I46" s="20">
        <f t="shared" si="4"/>
        <v>7.5</v>
      </c>
      <c r="J46" s="1" t="s">
        <v>299</v>
      </c>
    </row>
    <row r="47" s="1" customFormat="1" ht="24" spans="1:10">
      <c r="A47" s="17" t="s">
        <v>410</v>
      </c>
      <c r="B47" s="18" t="s">
        <v>411</v>
      </c>
      <c r="C47" s="23" t="s">
        <v>412</v>
      </c>
      <c r="D47" s="21">
        <v>0.25</v>
      </c>
      <c r="E47" s="21">
        <v>3</v>
      </c>
      <c r="F47" s="21">
        <v>1.75</v>
      </c>
      <c r="G47" s="21">
        <v>0.25</v>
      </c>
      <c r="H47" s="19">
        <v>1.5</v>
      </c>
      <c r="I47" s="20">
        <f t="shared" si="4"/>
        <v>7.875</v>
      </c>
      <c r="J47" s="1" t="s">
        <v>299</v>
      </c>
    </row>
    <row r="48" s="1" customFormat="1" ht="72" spans="1:10">
      <c r="A48" s="27" t="s">
        <v>413</v>
      </c>
      <c r="B48" s="17" t="s">
        <v>414</v>
      </c>
      <c r="C48" s="23" t="s">
        <v>415</v>
      </c>
      <c r="D48" s="28"/>
      <c r="E48" s="28"/>
      <c r="F48" s="28"/>
      <c r="G48" s="28"/>
      <c r="H48" s="19"/>
      <c r="I48" s="20"/>
      <c r="J48" s="1" t="s">
        <v>299</v>
      </c>
    </row>
    <row r="49" s="1" customFormat="1" ht="24" spans="1:10">
      <c r="A49" s="17" t="s">
        <v>416</v>
      </c>
      <c r="B49" s="17" t="s">
        <v>417</v>
      </c>
      <c r="C49" s="23" t="s">
        <v>418</v>
      </c>
      <c r="D49" s="28">
        <v>0</v>
      </c>
      <c r="E49" s="28">
        <v>0.75</v>
      </c>
      <c r="F49" s="28">
        <v>0.25</v>
      </c>
      <c r="G49" s="28">
        <v>0</v>
      </c>
      <c r="H49" s="19">
        <v>1.5</v>
      </c>
      <c r="I49" s="20">
        <f t="shared" ref="I49:I60" si="5">(D49+E49+F49+G49)*1.5</f>
        <v>1.5</v>
      </c>
      <c r="J49" s="1" t="s">
        <v>299</v>
      </c>
    </row>
    <row r="50" s="1" customFormat="1" spans="1:10">
      <c r="A50" s="17" t="s">
        <v>419</v>
      </c>
      <c r="B50" s="17" t="s">
        <v>420</v>
      </c>
      <c r="C50" s="23" t="s">
        <v>421</v>
      </c>
      <c r="D50" s="28">
        <v>0</v>
      </c>
      <c r="E50" s="28">
        <v>0.75</v>
      </c>
      <c r="F50" s="28">
        <v>0.25</v>
      </c>
      <c r="G50" s="28">
        <v>0</v>
      </c>
      <c r="H50" s="19">
        <v>1.5</v>
      </c>
      <c r="I50" s="20">
        <f t="shared" si="5"/>
        <v>1.5</v>
      </c>
      <c r="J50" s="1" t="s">
        <v>299</v>
      </c>
    </row>
    <row r="51" s="1" customFormat="1" spans="1:10">
      <c r="A51" s="17" t="s">
        <v>422</v>
      </c>
      <c r="B51" s="17" t="s">
        <v>423</v>
      </c>
      <c r="C51" s="23" t="s">
        <v>424</v>
      </c>
      <c r="D51" s="21">
        <v>0.5</v>
      </c>
      <c r="E51" s="21">
        <v>1.5</v>
      </c>
      <c r="F51" s="21">
        <v>0.5</v>
      </c>
      <c r="G51" s="21">
        <v>0</v>
      </c>
      <c r="H51" s="19">
        <v>1.5</v>
      </c>
      <c r="I51" s="20">
        <f t="shared" si="5"/>
        <v>3.75</v>
      </c>
      <c r="J51" s="1" t="s">
        <v>299</v>
      </c>
    </row>
    <row r="52" s="1" customFormat="1" ht="24" spans="1:10">
      <c r="A52" s="17" t="s">
        <v>425</v>
      </c>
      <c r="B52" s="17" t="s">
        <v>426</v>
      </c>
      <c r="C52" s="23" t="s">
        <v>427</v>
      </c>
      <c r="D52" s="28">
        <v>0</v>
      </c>
      <c r="E52" s="28">
        <v>0.75</v>
      </c>
      <c r="F52" s="28">
        <v>0.25</v>
      </c>
      <c r="G52" s="28">
        <v>0</v>
      </c>
      <c r="H52" s="19">
        <v>1.5</v>
      </c>
      <c r="I52" s="20">
        <f t="shared" si="5"/>
        <v>1.5</v>
      </c>
      <c r="J52" s="1" t="s">
        <v>299</v>
      </c>
    </row>
    <row r="53" s="1" customFormat="1" ht="24" spans="1:10">
      <c r="A53" s="17" t="s">
        <v>428</v>
      </c>
      <c r="B53" s="17" t="s">
        <v>429</v>
      </c>
      <c r="C53" s="23" t="s">
        <v>430</v>
      </c>
      <c r="D53" s="28">
        <v>0</v>
      </c>
      <c r="E53" s="28">
        <v>0.75</v>
      </c>
      <c r="F53" s="28">
        <v>0.25</v>
      </c>
      <c r="G53" s="28">
        <v>0</v>
      </c>
      <c r="H53" s="19">
        <v>1.5</v>
      </c>
      <c r="I53" s="20">
        <f t="shared" si="5"/>
        <v>1.5</v>
      </c>
      <c r="J53" s="1" t="s">
        <v>299</v>
      </c>
    </row>
    <row r="54" s="1" customFormat="1" ht="24" spans="1:10">
      <c r="A54" s="17" t="s">
        <v>431</v>
      </c>
      <c r="B54" s="17" t="s">
        <v>432</v>
      </c>
      <c r="C54" s="23" t="s">
        <v>433</v>
      </c>
      <c r="D54" s="21">
        <v>0.5</v>
      </c>
      <c r="E54" s="21">
        <v>1.5</v>
      </c>
      <c r="F54" s="21">
        <v>0.5</v>
      </c>
      <c r="G54" s="21">
        <v>0</v>
      </c>
      <c r="H54" s="19">
        <v>1.5</v>
      </c>
      <c r="I54" s="20">
        <f t="shared" si="5"/>
        <v>3.75</v>
      </c>
      <c r="J54" s="1" t="s">
        <v>299</v>
      </c>
    </row>
    <row r="55" s="1" customFormat="1" spans="1:10">
      <c r="A55" s="17" t="s">
        <v>434</v>
      </c>
      <c r="B55" s="17" t="s">
        <v>435</v>
      </c>
      <c r="C55" s="23" t="s">
        <v>436</v>
      </c>
      <c r="D55" s="21">
        <v>0.5</v>
      </c>
      <c r="E55" s="21">
        <v>1.5</v>
      </c>
      <c r="F55" s="21">
        <v>0.5</v>
      </c>
      <c r="G55" s="21">
        <v>0</v>
      </c>
      <c r="H55" s="19">
        <v>1.5</v>
      </c>
      <c r="I55" s="20">
        <f t="shared" si="5"/>
        <v>3.75</v>
      </c>
      <c r="J55" s="1" t="s">
        <v>299</v>
      </c>
    </row>
    <row r="56" s="1" customFormat="1" spans="1:10">
      <c r="A56" s="17" t="s">
        <v>437</v>
      </c>
      <c r="B56" s="17" t="s">
        <v>438</v>
      </c>
      <c r="C56" s="23" t="s">
        <v>439</v>
      </c>
      <c r="D56" s="28">
        <v>0</v>
      </c>
      <c r="E56" s="28">
        <v>1</v>
      </c>
      <c r="F56" s="28">
        <v>0.25</v>
      </c>
      <c r="G56" s="28">
        <v>0.5</v>
      </c>
      <c r="H56" s="19">
        <v>1.5</v>
      </c>
      <c r="I56" s="20">
        <f t="shared" si="5"/>
        <v>2.625</v>
      </c>
      <c r="J56" s="1" t="s">
        <v>299</v>
      </c>
    </row>
    <row r="57" s="1" customFormat="1" spans="1:10">
      <c r="A57" s="17" t="s">
        <v>440</v>
      </c>
      <c r="B57" s="17" t="s">
        <v>441</v>
      </c>
      <c r="C57" s="23" t="s">
        <v>442</v>
      </c>
      <c r="D57" s="28">
        <v>0</v>
      </c>
      <c r="E57" s="28">
        <v>0.75</v>
      </c>
      <c r="F57" s="28">
        <v>0.25</v>
      </c>
      <c r="G57" s="28">
        <v>0</v>
      </c>
      <c r="H57" s="19">
        <v>1.5</v>
      </c>
      <c r="I57" s="20">
        <f t="shared" si="5"/>
        <v>1.5</v>
      </c>
      <c r="J57" s="1" t="s">
        <v>299</v>
      </c>
    </row>
    <row r="58" s="1" customFormat="1" ht="24" spans="1:10">
      <c r="A58" s="17" t="s">
        <v>443</v>
      </c>
      <c r="B58" s="17" t="s">
        <v>444</v>
      </c>
      <c r="C58" s="23" t="s">
        <v>445</v>
      </c>
      <c r="D58" s="28">
        <v>0</v>
      </c>
      <c r="E58" s="28">
        <v>1</v>
      </c>
      <c r="F58" s="28">
        <v>0.25</v>
      </c>
      <c r="G58" s="28">
        <v>0.5</v>
      </c>
      <c r="H58" s="19">
        <v>1.5</v>
      </c>
      <c r="I58" s="20">
        <f t="shared" si="5"/>
        <v>2.625</v>
      </c>
      <c r="J58" s="1" t="s">
        <v>299</v>
      </c>
    </row>
    <row r="59" s="1" customFormat="1" ht="48" spans="1:10">
      <c r="A59" s="17" t="s">
        <v>446</v>
      </c>
      <c r="B59" s="17" t="s">
        <v>447</v>
      </c>
      <c r="C59" s="23" t="s">
        <v>448</v>
      </c>
      <c r="D59" s="21">
        <v>0.5</v>
      </c>
      <c r="E59" s="21">
        <v>1.5</v>
      </c>
      <c r="F59" s="21">
        <v>0.5</v>
      </c>
      <c r="G59" s="21">
        <v>0</v>
      </c>
      <c r="H59" s="19">
        <v>1.5</v>
      </c>
      <c r="I59" s="20">
        <f t="shared" si="5"/>
        <v>3.75</v>
      </c>
      <c r="J59" s="1" t="s">
        <v>299</v>
      </c>
    </row>
    <row r="60" s="1" customFormat="1" spans="1:10">
      <c r="A60" s="17" t="s">
        <v>449</v>
      </c>
      <c r="B60" s="17" t="s">
        <v>450</v>
      </c>
      <c r="C60" s="23" t="s">
        <v>451</v>
      </c>
      <c r="D60" s="28">
        <v>0</v>
      </c>
      <c r="E60" s="28">
        <v>1</v>
      </c>
      <c r="F60" s="28">
        <v>0.25</v>
      </c>
      <c r="G60" s="28">
        <v>0.25</v>
      </c>
      <c r="H60" s="19">
        <v>1.5</v>
      </c>
      <c r="I60" s="20">
        <f t="shared" si="5"/>
        <v>2.25</v>
      </c>
      <c r="J60" s="1" t="s">
        <v>299</v>
      </c>
    </row>
    <row r="61" s="1" customFormat="1" ht="24" spans="1:10">
      <c r="A61" s="17">
        <v>1.11</v>
      </c>
      <c r="B61" s="17" t="s">
        <v>452</v>
      </c>
      <c r="C61" s="29" t="s">
        <v>453</v>
      </c>
      <c r="D61" s="30"/>
      <c r="E61" s="30"/>
      <c r="F61" s="30"/>
      <c r="G61" s="30"/>
      <c r="H61" s="30"/>
      <c r="I61" s="31"/>
      <c r="J61" s="1" t="s">
        <v>299</v>
      </c>
    </row>
    <row r="62" s="1" customFormat="1" ht="24" spans="1:10">
      <c r="A62" s="17" t="s">
        <v>454</v>
      </c>
      <c r="B62" s="22" t="s">
        <v>455</v>
      </c>
      <c r="C62" s="29" t="s">
        <v>456</v>
      </c>
      <c r="D62" s="28">
        <v>0</v>
      </c>
      <c r="E62" s="28">
        <v>0.75</v>
      </c>
      <c r="F62" s="28">
        <v>0.25</v>
      </c>
      <c r="G62" s="28">
        <v>0</v>
      </c>
      <c r="H62" s="19">
        <v>1.5</v>
      </c>
      <c r="I62" s="20">
        <f t="shared" ref="I62:I70" si="6">(D62+E62+F62+G62)*1.5</f>
        <v>1.5</v>
      </c>
      <c r="J62" s="1" t="s">
        <v>299</v>
      </c>
    </row>
    <row r="63" s="1" customFormat="1" ht="36" spans="1:10">
      <c r="A63" s="17" t="s">
        <v>457</v>
      </c>
      <c r="B63" s="22" t="s">
        <v>458</v>
      </c>
      <c r="C63" s="18" t="s">
        <v>459</v>
      </c>
      <c r="D63" s="28">
        <v>0.25</v>
      </c>
      <c r="E63" s="28">
        <v>0.75</v>
      </c>
      <c r="F63" s="28">
        <v>0.25</v>
      </c>
      <c r="G63" s="28">
        <v>0</v>
      </c>
      <c r="H63" s="19">
        <v>1.5</v>
      </c>
      <c r="I63" s="20">
        <f t="shared" si="6"/>
        <v>1.875</v>
      </c>
      <c r="J63" s="1" t="s">
        <v>299</v>
      </c>
    </row>
    <row r="64" s="1" customFormat="1" ht="48" spans="1:10">
      <c r="A64" s="17" t="s">
        <v>460</v>
      </c>
      <c r="B64" s="22" t="s">
        <v>461</v>
      </c>
      <c r="C64" s="18" t="s">
        <v>462</v>
      </c>
      <c r="D64" s="28">
        <v>0</v>
      </c>
      <c r="E64" s="28">
        <v>1</v>
      </c>
      <c r="F64" s="28">
        <v>0.25</v>
      </c>
      <c r="G64" s="28">
        <v>0.25</v>
      </c>
      <c r="H64" s="19">
        <v>1.5</v>
      </c>
      <c r="I64" s="20">
        <f t="shared" si="6"/>
        <v>2.25</v>
      </c>
      <c r="J64" s="1" t="s">
        <v>299</v>
      </c>
    </row>
    <row r="65" s="1" customFormat="1" ht="24" spans="1:10">
      <c r="A65" s="17" t="s">
        <v>463</v>
      </c>
      <c r="B65" s="22" t="s">
        <v>464</v>
      </c>
      <c r="C65" s="18" t="s">
        <v>465</v>
      </c>
      <c r="D65" s="28">
        <v>0</v>
      </c>
      <c r="E65" s="28">
        <v>1</v>
      </c>
      <c r="F65" s="28">
        <v>0.25</v>
      </c>
      <c r="G65" s="28">
        <v>0.25</v>
      </c>
      <c r="H65" s="19">
        <v>1.5</v>
      </c>
      <c r="I65" s="20">
        <f t="shared" si="6"/>
        <v>2.25</v>
      </c>
      <c r="J65" s="1" t="s">
        <v>299</v>
      </c>
    </row>
    <row r="66" s="1" customFormat="1" ht="36" spans="1:10">
      <c r="A66" s="17" t="s">
        <v>466</v>
      </c>
      <c r="B66" s="22" t="s">
        <v>467</v>
      </c>
      <c r="C66" s="18" t="s">
        <v>468</v>
      </c>
      <c r="D66" s="28">
        <v>0.25</v>
      </c>
      <c r="E66" s="28">
        <v>0.75</v>
      </c>
      <c r="F66" s="28">
        <v>0.25</v>
      </c>
      <c r="G66" s="28">
        <v>0</v>
      </c>
      <c r="H66" s="19">
        <v>1.5</v>
      </c>
      <c r="I66" s="20">
        <f t="shared" si="6"/>
        <v>1.875</v>
      </c>
      <c r="J66" s="1" t="s">
        <v>299</v>
      </c>
    </row>
    <row r="67" s="1" customFormat="1" spans="1:10">
      <c r="A67" s="17" t="s">
        <v>469</v>
      </c>
      <c r="B67" s="22" t="s">
        <v>470</v>
      </c>
      <c r="C67" s="18" t="s">
        <v>471</v>
      </c>
      <c r="D67" s="28">
        <v>0</v>
      </c>
      <c r="E67" s="28">
        <v>1</v>
      </c>
      <c r="F67" s="28">
        <v>0.25</v>
      </c>
      <c r="G67" s="28">
        <v>0.25</v>
      </c>
      <c r="H67" s="19">
        <v>1.5</v>
      </c>
      <c r="I67" s="20">
        <f t="shared" si="6"/>
        <v>2.25</v>
      </c>
      <c r="J67" s="1" t="s">
        <v>299</v>
      </c>
    </row>
    <row r="68" s="1" customFormat="1" ht="24" spans="1:10">
      <c r="A68" s="17" t="s">
        <v>472</v>
      </c>
      <c r="B68" s="22" t="s">
        <v>473</v>
      </c>
      <c r="C68" s="18" t="s">
        <v>474</v>
      </c>
      <c r="D68" s="28">
        <v>0.25</v>
      </c>
      <c r="E68" s="28">
        <v>1.75</v>
      </c>
      <c r="F68" s="28">
        <v>0.25</v>
      </c>
      <c r="G68" s="28">
        <v>0</v>
      </c>
      <c r="H68" s="19">
        <v>1.5</v>
      </c>
      <c r="I68" s="20">
        <f t="shared" si="6"/>
        <v>3.375</v>
      </c>
      <c r="J68" s="1" t="s">
        <v>299</v>
      </c>
    </row>
    <row r="69" s="1" customFormat="1" ht="24" spans="1:10">
      <c r="A69" s="17" t="s">
        <v>475</v>
      </c>
      <c r="B69" s="22" t="s">
        <v>476</v>
      </c>
      <c r="C69" s="18" t="s">
        <v>477</v>
      </c>
      <c r="D69" s="28">
        <v>0</v>
      </c>
      <c r="E69" s="28">
        <v>0.75</v>
      </c>
      <c r="F69" s="28">
        <v>0.25</v>
      </c>
      <c r="G69" s="28">
        <v>0</v>
      </c>
      <c r="H69" s="19">
        <v>1.5</v>
      </c>
      <c r="I69" s="20">
        <f t="shared" si="6"/>
        <v>1.5</v>
      </c>
      <c r="J69" s="1" t="s">
        <v>299</v>
      </c>
    </row>
    <row r="70" s="1" customFormat="1" ht="36" spans="1:10">
      <c r="A70" s="17" t="s">
        <v>478</v>
      </c>
      <c r="B70" s="22" t="s">
        <v>479</v>
      </c>
      <c r="C70" s="18" t="s">
        <v>480</v>
      </c>
      <c r="D70" s="28">
        <v>0.25</v>
      </c>
      <c r="E70" s="28">
        <v>1.75</v>
      </c>
      <c r="F70" s="28">
        <v>0.25</v>
      </c>
      <c r="G70" s="28">
        <v>0</v>
      </c>
      <c r="H70" s="19">
        <v>1.5</v>
      </c>
      <c r="I70" s="20">
        <f t="shared" si="6"/>
        <v>3.375</v>
      </c>
      <c r="J70" s="1" t="s">
        <v>299</v>
      </c>
    </row>
    <row r="71" s="1" customFormat="1" spans="1:10">
      <c r="A71" s="13" t="s">
        <v>18</v>
      </c>
      <c r="B71" s="13" t="s">
        <v>481</v>
      </c>
      <c r="C71" s="14"/>
      <c r="D71" s="15"/>
      <c r="E71" s="15"/>
      <c r="F71" s="15"/>
      <c r="G71" s="15"/>
      <c r="H71" s="15"/>
      <c r="I71" s="16">
        <f>SUM(I72:I91)</f>
        <v>50.0625</v>
      </c>
      <c r="J71" s="1" t="s">
        <v>299</v>
      </c>
    </row>
    <row r="72" s="1" customFormat="1" ht="24" spans="1:10">
      <c r="A72" s="17">
        <v>2.1</v>
      </c>
      <c r="B72" s="17" t="s">
        <v>127</v>
      </c>
      <c r="C72" s="29" t="s">
        <v>482</v>
      </c>
      <c r="D72" s="30"/>
      <c r="E72" s="30"/>
      <c r="F72" s="30"/>
      <c r="G72" s="30"/>
      <c r="H72" s="30"/>
      <c r="I72" s="31"/>
      <c r="J72" s="1" t="s">
        <v>299</v>
      </c>
    </row>
    <row r="73" s="1" customFormat="1" ht="24" spans="1:10">
      <c r="A73" s="17" t="s">
        <v>483</v>
      </c>
      <c r="B73" s="22" t="s">
        <v>484</v>
      </c>
      <c r="C73" s="18" t="s">
        <v>485</v>
      </c>
      <c r="D73" s="28">
        <v>0</v>
      </c>
      <c r="E73" s="28">
        <v>0.75</v>
      </c>
      <c r="F73" s="28">
        <v>0.25</v>
      </c>
      <c r="G73" s="28">
        <v>0.25</v>
      </c>
      <c r="H73" s="19">
        <v>1.5</v>
      </c>
      <c r="I73" s="20">
        <f t="shared" ref="I73:I82" si="7">(D73+E73+F73+G73)*1.5</f>
        <v>1.875</v>
      </c>
      <c r="J73" s="1" t="s">
        <v>299</v>
      </c>
    </row>
    <row r="74" s="1" customFormat="1" ht="36" spans="1:10">
      <c r="A74" s="17" t="s">
        <v>486</v>
      </c>
      <c r="B74" s="22" t="s">
        <v>487</v>
      </c>
      <c r="C74" s="18" t="s">
        <v>488</v>
      </c>
      <c r="D74" s="28">
        <v>0</v>
      </c>
      <c r="E74" s="28">
        <v>0.75</v>
      </c>
      <c r="F74" s="28">
        <v>0.25</v>
      </c>
      <c r="G74" s="28">
        <v>0</v>
      </c>
      <c r="H74" s="19">
        <v>1.5</v>
      </c>
      <c r="I74" s="20">
        <f t="shared" si="7"/>
        <v>1.5</v>
      </c>
      <c r="J74" s="1" t="s">
        <v>299</v>
      </c>
    </row>
    <row r="75" s="1" customFormat="1" spans="1:10">
      <c r="A75" s="17" t="s">
        <v>489</v>
      </c>
      <c r="B75" s="22" t="s">
        <v>490</v>
      </c>
      <c r="C75" s="18" t="s">
        <v>491</v>
      </c>
      <c r="D75" s="28">
        <v>0.25</v>
      </c>
      <c r="E75" s="28">
        <v>1.25</v>
      </c>
      <c r="F75" s="28">
        <v>0.5</v>
      </c>
      <c r="G75" s="28">
        <v>0</v>
      </c>
      <c r="H75" s="19">
        <v>1.5</v>
      </c>
      <c r="I75" s="20">
        <f t="shared" si="7"/>
        <v>3</v>
      </c>
      <c r="J75" s="1" t="s">
        <v>299</v>
      </c>
    </row>
    <row r="76" s="1" customFormat="1" ht="36" spans="1:10">
      <c r="A76" s="17" t="s">
        <v>492</v>
      </c>
      <c r="B76" s="22" t="s">
        <v>493</v>
      </c>
      <c r="C76" s="18" t="s">
        <v>494</v>
      </c>
      <c r="D76" s="28">
        <v>0.25</v>
      </c>
      <c r="E76" s="28">
        <v>1</v>
      </c>
      <c r="F76" s="28">
        <v>0.25</v>
      </c>
      <c r="G76" s="28">
        <v>0</v>
      </c>
      <c r="H76" s="19">
        <v>1.5</v>
      </c>
      <c r="I76" s="20">
        <f t="shared" si="7"/>
        <v>2.25</v>
      </c>
      <c r="J76" s="1" t="s">
        <v>299</v>
      </c>
    </row>
    <row r="77" s="1" customFormat="1" ht="24" spans="1:10">
      <c r="A77" s="17" t="s">
        <v>495</v>
      </c>
      <c r="B77" s="22" t="s">
        <v>496</v>
      </c>
      <c r="C77" s="18" t="s">
        <v>497</v>
      </c>
      <c r="D77" s="28">
        <v>0</v>
      </c>
      <c r="E77" s="28">
        <v>0.75</v>
      </c>
      <c r="F77" s="28">
        <v>0.25</v>
      </c>
      <c r="G77" s="28">
        <v>0</v>
      </c>
      <c r="H77" s="19">
        <v>1.5</v>
      </c>
      <c r="I77" s="20">
        <f t="shared" si="7"/>
        <v>1.5</v>
      </c>
      <c r="J77" s="1" t="s">
        <v>299</v>
      </c>
    </row>
    <row r="78" s="1" customFormat="1" ht="36" spans="1:10">
      <c r="A78" s="17" t="s">
        <v>498</v>
      </c>
      <c r="B78" s="22" t="s">
        <v>499</v>
      </c>
      <c r="C78" s="18" t="s">
        <v>500</v>
      </c>
      <c r="D78" s="28">
        <v>0.25</v>
      </c>
      <c r="E78" s="28">
        <v>0.75</v>
      </c>
      <c r="F78" s="28">
        <v>0.25</v>
      </c>
      <c r="G78" s="28">
        <v>0</v>
      </c>
      <c r="H78" s="19">
        <v>1.5</v>
      </c>
      <c r="I78" s="20">
        <f t="shared" si="7"/>
        <v>1.875</v>
      </c>
      <c r="J78" s="1" t="s">
        <v>299</v>
      </c>
    </row>
    <row r="79" s="1" customFormat="1" ht="36" spans="1:10">
      <c r="A79" s="17" t="s">
        <v>501</v>
      </c>
      <c r="B79" s="22" t="s">
        <v>502</v>
      </c>
      <c r="C79" s="18" t="s">
        <v>503</v>
      </c>
      <c r="D79" s="28">
        <v>0</v>
      </c>
      <c r="E79" s="28">
        <v>1</v>
      </c>
      <c r="F79" s="28">
        <v>0.25</v>
      </c>
      <c r="G79" s="28">
        <v>0.25</v>
      </c>
      <c r="H79" s="19">
        <v>1.5</v>
      </c>
      <c r="I79" s="20">
        <f t="shared" si="7"/>
        <v>2.25</v>
      </c>
      <c r="J79" s="1" t="s">
        <v>299</v>
      </c>
    </row>
    <row r="80" s="1" customFormat="1" ht="36" spans="1:10">
      <c r="A80" s="17" t="s">
        <v>504</v>
      </c>
      <c r="B80" s="22" t="s">
        <v>505</v>
      </c>
      <c r="C80" s="18" t="s">
        <v>506</v>
      </c>
      <c r="D80" s="28">
        <v>0.25</v>
      </c>
      <c r="E80" s="28">
        <v>1.25</v>
      </c>
      <c r="F80" s="28">
        <v>0.25</v>
      </c>
      <c r="G80" s="28">
        <v>0</v>
      </c>
      <c r="H80" s="19">
        <v>1.5</v>
      </c>
      <c r="I80" s="20">
        <f t="shared" si="7"/>
        <v>2.625</v>
      </c>
      <c r="J80" s="1" t="s">
        <v>299</v>
      </c>
    </row>
    <row r="81" s="1" customFormat="1" spans="1:10">
      <c r="A81" s="17" t="s">
        <v>507</v>
      </c>
      <c r="B81" s="22" t="s">
        <v>508</v>
      </c>
      <c r="C81" s="18" t="s">
        <v>509</v>
      </c>
      <c r="D81" s="28">
        <v>0.25</v>
      </c>
      <c r="E81" s="28">
        <v>1.5</v>
      </c>
      <c r="F81" s="28">
        <v>0.5</v>
      </c>
      <c r="G81" s="28">
        <v>0</v>
      </c>
      <c r="H81" s="19">
        <v>1.5</v>
      </c>
      <c r="I81" s="20">
        <f t="shared" si="7"/>
        <v>3.375</v>
      </c>
      <c r="J81" s="1" t="s">
        <v>299</v>
      </c>
    </row>
    <row r="82" s="1" customFormat="1" ht="48" spans="1:10">
      <c r="A82" s="17" t="s">
        <v>510</v>
      </c>
      <c r="B82" s="22" t="s">
        <v>511</v>
      </c>
      <c r="C82" s="18" t="s">
        <v>512</v>
      </c>
      <c r="D82" s="28">
        <v>0.25</v>
      </c>
      <c r="E82" s="28">
        <v>1.25</v>
      </c>
      <c r="F82" s="28">
        <v>0.25</v>
      </c>
      <c r="G82" s="28">
        <v>0</v>
      </c>
      <c r="H82" s="19">
        <v>1.5</v>
      </c>
      <c r="I82" s="20">
        <f t="shared" si="7"/>
        <v>2.625</v>
      </c>
      <c r="J82" s="1" t="s">
        <v>299</v>
      </c>
    </row>
    <row r="83" s="1" customFormat="1" spans="1:10">
      <c r="A83" s="17">
        <v>2.2</v>
      </c>
      <c r="B83" s="17" t="s">
        <v>129</v>
      </c>
      <c r="C83" s="18" t="s">
        <v>513</v>
      </c>
      <c r="D83" s="28"/>
      <c r="E83" s="28"/>
      <c r="F83" s="28"/>
      <c r="G83" s="28"/>
      <c r="H83" s="19"/>
      <c r="I83" s="20"/>
      <c r="J83" s="1" t="s">
        <v>299</v>
      </c>
    </row>
    <row r="84" s="1" customFormat="1" ht="24" spans="1:10">
      <c r="A84" s="17" t="s">
        <v>514</v>
      </c>
      <c r="B84" s="22" t="s">
        <v>515</v>
      </c>
      <c r="C84" s="18" t="s">
        <v>516</v>
      </c>
      <c r="D84" s="28">
        <v>0</v>
      </c>
      <c r="E84" s="28">
        <v>1</v>
      </c>
      <c r="F84" s="28">
        <v>0.25</v>
      </c>
      <c r="G84" s="28">
        <v>0.25</v>
      </c>
      <c r="H84" s="19">
        <v>1.5</v>
      </c>
      <c r="I84" s="20">
        <f t="shared" ref="I84:I87" si="8">(D84+E84+F84+G84)*1.5</f>
        <v>2.25</v>
      </c>
      <c r="J84" s="1" t="s">
        <v>299</v>
      </c>
    </row>
    <row r="85" s="1" customFormat="1" ht="36" spans="1:10">
      <c r="A85" s="17" t="s">
        <v>517</v>
      </c>
      <c r="B85" s="22" t="s">
        <v>518</v>
      </c>
      <c r="C85" s="18" t="s">
        <v>519</v>
      </c>
      <c r="D85" s="28">
        <v>0</v>
      </c>
      <c r="E85" s="28">
        <v>0.5</v>
      </c>
      <c r="F85" s="28">
        <v>0.25</v>
      </c>
      <c r="G85" s="28">
        <v>0</v>
      </c>
      <c r="H85" s="19">
        <v>1.5</v>
      </c>
      <c r="I85" s="20">
        <f t="shared" si="8"/>
        <v>1.125</v>
      </c>
      <c r="J85" s="1" t="s">
        <v>299</v>
      </c>
    </row>
    <row r="86" s="1" customFormat="1" ht="60" spans="1:10">
      <c r="A86" s="17" t="s">
        <v>520</v>
      </c>
      <c r="B86" s="22" t="s">
        <v>521</v>
      </c>
      <c r="C86" s="18" t="s">
        <v>522</v>
      </c>
      <c r="D86" s="28">
        <v>0</v>
      </c>
      <c r="E86" s="28">
        <v>0.75</v>
      </c>
      <c r="F86" s="28">
        <v>0.25</v>
      </c>
      <c r="G86" s="28">
        <v>0</v>
      </c>
      <c r="H86" s="19">
        <v>1.5</v>
      </c>
      <c r="I86" s="20">
        <f t="shared" si="8"/>
        <v>1.5</v>
      </c>
      <c r="J86" s="1" t="s">
        <v>299</v>
      </c>
    </row>
    <row r="87" s="1" customFormat="1" ht="24" spans="1:10">
      <c r="A87" s="17" t="s">
        <v>523</v>
      </c>
      <c r="B87" s="22" t="s">
        <v>524</v>
      </c>
      <c r="C87" s="18" t="s">
        <v>525</v>
      </c>
      <c r="D87" s="28">
        <v>0</v>
      </c>
      <c r="E87" s="28">
        <v>1</v>
      </c>
      <c r="F87" s="28">
        <v>0.25</v>
      </c>
      <c r="G87" s="28">
        <v>0.25</v>
      </c>
      <c r="H87" s="19">
        <v>1.5</v>
      </c>
      <c r="I87" s="20">
        <f t="shared" si="8"/>
        <v>2.25</v>
      </c>
      <c r="J87" s="1" t="s">
        <v>299</v>
      </c>
    </row>
    <row r="88" s="1" customFormat="1" ht="24" spans="1:10">
      <c r="A88" s="17">
        <v>2.3</v>
      </c>
      <c r="B88" s="17" t="s">
        <v>526</v>
      </c>
      <c r="C88" s="18" t="s">
        <v>527</v>
      </c>
      <c r="D88" s="28"/>
      <c r="E88" s="28"/>
      <c r="F88" s="28"/>
      <c r="G88" s="28"/>
      <c r="H88" s="19"/>
      <c r="I88" s="20"/>
      <c r="J88" s="1" t="s">
        <v>299</v>
      </c>
    </row>
    <row r="89" s="1" customFormat="1" ht="24" spans="1:10">
      <c r="A89" s="17" t="s">
        <v>528</v>
      </c>
      <c r="B89" s="22" t="s">
        <v>529</v>
      </c>
      <c r="C89" s="18" t="s">
        <v>530</v>
      </c>
      <c r="D89" s="21">
        <v>0.75</v>
      </c>
      <c r="E89" s="21">
        <v>1.75</v>
      </c>
      <c r="F89" s="21">
        <v>1.5</v>
      </c>
      <c r="G89" s="21">
        <v>0.5</v>
      </c>
      <c r="H89" s="19">
        <v>1.5</v>
      </c>
      <c r="I89" s="20">
        <f t="shared" ref="I89:I91" si="9">(D89+E89+F89+G89)*1.5</f>
        <v>6.75</v>
      </c>
      <c r="J89" s="1" t="s">
        <v>299</v>
      </c>
    </row>
    <row r="90" s="1" customFormat="1" ht="36" spans="1:10">
      <c r="A90" s="17" t="s">
        <v>531</v>
      </c>
      <c r="B90" s="22" t="s">
        <v>532</v>
      </c>
      <c r="C90" s="18" t="s">
        <v>533</v>
      </c>
      <c r="D90" s="21">
        <v>0.5</v>
      </c>
      <c r="E90" s="21">
        <v>2.25</v>
      </c>
      <c r="F90" s="21">
        <v>1.75</v>
      </c>
      <c r="G90" s="21">
        <v>0.25</v>
      </c>
      <c r="H90" s="19">
        <v>1.5</v>
      </c>
      <c r="I90" s="20">
        <f t="shared" si="9"/>
        <v>7.125</v>
      </c>
      <c r="J90" s="1" t="s">
        <v>299</v>
      </c>
    </row>
    <row r="91" s="1" customFormat="1" spans="1:10">
      <c r="A91" s="17" t="s">
        <v>534</v>
      </c>
      <c r="B91" s="22" t="s">
        <v>535</v>
      </c>
      <c r="C91" s="18" t="s">
        <v>536</v>
      </c>
      <c r="D91" s="21">
        <v>0.75</v>
      </c>
      <c r="E91" s="21">
        <v>1.625</v>
      </c>
      <c r="F91" s="21">
        <v>1.25</v>
      </c>
      <c r="G91" s="21">
        <v>0.5</v>
      </c>
      <c r="H91" s="19">
        <v>1.5</v>
      </c>
      <c r="I91" s="20">
        <f t="shared" si="9"/>
        <v>6.1875</v>
      </c>
      <c r="J91" s="1" t="s">
        <v>299</v>
      </c>
    </row>
    <row r="92" s="1" customFormat="1" spans="1:10">
      <c r="A92" s="13" t="s">
        <v>107</v>
      </c>
      <c r="B92" s="13" t="s">
        <v>537</v>
      </c>
      <c r="C92" s="14"/>
      <c r="D92" s="15"/>
      <c r="E92" s="15"/>
      <c r="F92" s="15"/>
      <c r="G92" s="15"/>
      <c r="H92" s="15"/>
      <c r="I92" s="16">
        <f>SUM(I93:I180)</f>
        <v>400.125</v>
      </c>
      <c r="J92" s="1" t="s">
        <v>299</v>
      </c>
    </row>
    <row r="93" s="1" customFormat="1" ht="60" spans="1:10">
      <c r="A93" s="17">
        <v>3.1</v>
      </c>
      <c r="B93" s="17" t="s">
        <v>538</v>
      </c>
      <c r="C93" s="29" t="s">
        <v>539</v>
      </c>
      <c r="D93" s="30"/>
      <c r="E93" s="30"/>
      <c r="F93" s="30"/>
      <c r="G93" s="30"/>
      <c r="H93" s="30"/>
      <c r="I93" s="31"/>
      <c r="J93" s="1" t="s">
        <v>299</v>
      </c>
    </row>
    <row r="94" s="1" customFormat="1" ht="24" spans="1:10">
      <c r="A94" s="17" t="s">
        <v>540</v>
      </c>
      <c r="B94" s="32" t="s">
        <v>541</v>
      </c>
      <c r="C94" s="18" t="s">
        <v>542</v>
      </c>
      <c r="D94" s="21">
        <v>0.75</v>
      </c>
      <c r="E94" s="21">
        <v>1.75</v>
      </c>
      <c r="F94" s="21">
        <v>0.5</v>
      </c>
      <c r="G94" s="21">
        <v>0</v>
      </c>
      <c r="H94" s="19">
        <v>1.5</v>
      </c>
      <c r="I94" s="20">
        <f t="shared" ref="I94:I111" si="10">(D94+E94+F94+G94)*1.5</f>
        <v>4.5</v>
      </c>
      <c r="J94" s="1" t="s">
        <v>299</v>
      </c>
    </row>
    <row r="95" s="1" customFormat="1" ht="24" spans="1:10">
      <c r="A95" s="17" t="s">
        <v>543</v>
      </c>
      <c r="B95" s="33" t="s">
        <v>544</v>
      </c>
      <c r="C95" s="18" t="s">
        <v>545</v>
      </c>
      <c r="D95" s="21">
        <v>0.75</v>
      </c>
      <c r="E95" s="21">
        <v>1.75</v>
      </c>
      <c r="F95" s="21">
        <v>0.5</v>
      </c>
      <c r="G95" s="21">
        <v>0</v>
      </c>
      <c r="H95" s="19">
        <v>1.5</v>
      </c>
      <c r="I95" s="20">
        <f t="shared" si="10"/>
        <v>4.5</v>
      </c>
      <c r="J95" s="1" t="s">
        <v>299</v>
      </c>
    </row>
    <row r="96" s="1" customFormat="1" ht="24" spans="1:10">
      <c r="A96" s="17" t="s">
        <v>546</v>
      </c>
      <c r="B96" s="33" t="s">
        <v>547</v>
      </c>
      <c r="C96" s="18" t="s">
        <v>548</v>
      </c>
      <c r="D96" s="21">
        <v>0.75</v>
      </c>
      <c r="E96" s="21">
        <v>2.25</v>
      </c>
      <c r="F96" s="21">
        <v>0.75</v>
      </c>
      <c r="G96" s="21">
        <v>0</v>
      </c>
      <c r="H96" s="19">
        <v>1.5</v>
      </c>
      <c r="I96" s="20">
        <f t="shared" si="10"/>
        <v>5.625</v>
      </c>
      <c r="J96" s="1" t="s">
        <v>299</v>
      </c>
    </row>
    <row r="97" s="1" customFormat="1" ht="24" spans="1:10">
      <c r="A97" s="17" t="s">
        <v>549</v>
      </c>
      <c r="B97" s="33" t="s">
        <v>550</v>
      </c>
      <c r="C97" s="18" t="s">
        <v>551</v>
      </c>
      <c r="D97" s="21">
        <v>0.75</v>
      </c>
      <c r="E97" s="21">
        <v>1.75</v>
      </c>
      <c r="F97" s="21">
        <v>0.5</v>
      </c>
      <c r="G97" s="21">
        <v>0</v>
      </c>
      <c r="H97" s="19">
        <v>1.5</v>
      </c>
      <c r="I97" s="20">
        <f t="shared" si="10"/>
        <v>4.5</v>
      </c>
      <c r="J97" s="1" t="s">
        <v>299</v>
      </c>
    </row>
    <row r="98" s="1" customFormat="1" spans="1:10">
      <c r="A98" s="17" t="s">
        <v>552</v>
      </c>
      <c r="B98" s="33" t="s">
        <v>553</v>
      </c>
      <c r="C98" s="18" t="s">
        <v>554</v>
      </c>
      <c r="D98" s="21">
        <v>0.5</v>
      </c>
      <c r="E98" s="21">
        <v>1.25</v>
      </c>
      <c r="F98" s="21">
        <v>0.75</v>
      </c>
      <c r="G98" s="21">
        <v>0</v>
      </c>
      <c r="H98" s="19">
        <v>1.5</v>
      </c>
      <c r="I98" s="20">
        <f t="shared" si="10"/>
        <v>3.75</v>
      </c>
      <c r="J98" s="1" t="s">
        <v>299</v>
      </c>
    </row>
    <row r="99" s="1" customFormat="1" spans="1:10">
      <c r="A99" s="17" t="s">
        <v>555</v>
      </c>
      <c r="B99" s="33" t="s">
        <v>556</v>
      </c>
      <c r="C99" s="18" t="s">
        <v>557</v>
      </c>
      <c r="D99" s="21">
        <v>0.75</v>
      </c>
      <c r="E99" s="21">
        <v>1.75</v>
      </c>
      <c r="F99" s="21">
        <v>0.5</v>
      </c>
      <c r="G99" s="21">
        <v>0</v>
      </c>
      <c r="H99" s="19">
        <v>1.5</v>
      </c>
      <c r="I99" s="20">
        <f t="shared" si="10"/>
        <v>4.5</v>
      </c>
      <c r="J99" s="1" t="s">
        <v>299</v>
      </c>
    </row>
    <row r="100" s="1" customFormat="1" spans="1:10">
      <c r="A100" s="17" t="s">
        <v>558</v>
      </c>
      <c r="B100" s="33" t="s">
        <v>559</v>
      </c>
      <c r="C100" s="18" t="s">
        <v>560</v>
      </c>
      <c r="D100" s="21">
        <v>0.5</v>
      </c>
      <c r="E100" s="21">
        <v>1.25</v>
      </c>
      <c r="F100" s="21">
        <v>0.25</v>
      </c>
      <c r="G100" s="21">
        <v>0</v>
      </c>
      <c r="H100" s="19">
        <v>1.5</v>
      </c>
      <c r="I100" s="20">
        <f t="shared" si="10"/>
        <v>3</v>
      </c>
      <c r="J100" s="1" t="s">
        <v>299</v>
      </c>
    </row>
    <row r="101" s="1" customFormat="1" spans="1:10">
      <c r="A101" s="17" t="s">
        <v>561</v>
      </c>
      <c r="B101" s="33" t="s">
        <v>562</v>
      </c>
      <c r="C101" s="18" t="s">
        <v>563</v>
      </c>
      <c r="D101" s="21">
        <v>0.5</v>
      </c>
      <c r="E101" s="21">
        <v>1.25</v>
      </c>
      <c r="F101" s="21">
        <v>0.25</v>
      </c>
      <c r="G101" s="21">
        <v>0</v>
      </c>
      <c r="H101" s="19">
        <v>1.5</v>
      </c>
      <c r="I101" s="20">
        <f t="shared" si="10"/>
        <v>3</v>
      </c>
      <c r="J101" s="1" t="s">
        <v>299</v>
      </c>
    </row>
    <row r="102" s="1" customFormat="1" spans="1:10">
      <c r="A102" s="17" t="s">
        <v>564</v>
      </c>
      <c r="B102" s="33" t="s">
        <v>565</v>
      </c>
      <c r="C102" s="18" t="s">
        <v>566</v>
      </c>
      <c r="D102" s="21">
        <v>0.5</v>
      </c>
      <c r="E102" s="21">
        <v>2</v>
      </c>
      <c r="F102" s="21">
        <v>0.75</v>
      </c>
      <c r="G102" s="21">
        <v>0</v>
      </c>
      <c r="H102" s="19">
        <v>1.5</v>
      </c>
      <c r="I102" s="20">
        <f t="shared" si="10"/>
        <v>4.875</v>
      </c>
      <c r="J102" s="1" t="s">
        <v>299</v>
      </c>
    </row>
    <row r="103" s="1" customFormat="1" spans="1:10">
      <c r="A103" s="17" t="s">
        <v>567</v>
      </c>
      <c r="B103" s="33" t="s">
        <v>568</v>
      </c>
      <c r="C103" s="18" t="s">
        <v>569</v>
      </c>
      <c r="D103" s="21">
        <v>0.75</v>
      </c>
      <c r="E103" s="21">
        <v>1.75</v>
      </c>
      <c r="F103" s="21">
        <v>0.5</v>
      </c>
      <c r="G103" s="21">
        <v>0</v>
      </c>
      <c r="H103" s="19">
        <v>1.5</v>
      </c>
      <c r="I103" s="20">
        <f t="shared" si="10"/>
        <v>4.5</v>
      </c>
      <c r="J103" s="1" t="s">
        <v>299</v>
      </c>
    </row>
    <row r="104" s="1" customFormat="1" ht="24" spans="1:10">
      <c r="A104" s="17" t="s">
        <v>570</v>
      </c>
      <c r="B104" s="33" t="s">
        <v>571</v>
      </c>
      <c r="C104" s="18" t="s">
        <v>572</v>
      </c>
      <c r="D104" s="21">
        <v>0.5</v>
      </c>
      <c r="E104" s="21">
        <v>1.75</v>
      </c>
      <c r="F104" s="21">
        <v>0.25</v>
      </c>
      <c r="G104" s="21">
        <v>0</v>
      </c>
      <c r="H104" s="19">
        <v>1.5</v>
      </c>
      <c r="I104" s="20">
        <f t="shared" si="10"/>
        <v>3.75</v>
      </c>
      <c r="J104" s="1" t="s">
        <v>299</v>
      </c>
    </row>
    <row r="105" s="1" customFormat="1" ht="36" spans="1:10">
      <c r="A105" s="17" t="s">
        <v>573</v>
      </c>
      <c r="B105" s="33" t="s">
        <v>574</v>
      </c>
      <c r="C105" s="18" t="s">
        <v>575</v>
      </c>
      <c r="D105" s="21">
        <v>0.75</v>
      </c>
      <c r="E105" s="21">
        <v>1.75</v>
      </c>
      <c r="F105" s="21">
        <v>0.25</v>
      </c>
      <c r="G105" s="21">
        <v>0</v>
      </c>
      <c r="H105" s="19">
        <v>1.5</v>
      </c>
      <c r="I105" s="20">
        <f t="shared" si="10"/>
        <v>4.125</v>
      </c>
      <c r="J105" s="1" t="s">
        <v>299</v>
      </c>
    </row>
    <row r="106" s="1" customFormat="1" ht="24" spans="1:10">
      <c r="A106" s="17" t="s">
        <v>576</v>
      </c>
      <c r="B106" s="33" t="s">
        <v>577</v>
      </c>
      <c r="C106" s="18" t="s">
        <v>578</v>
      </c>
      <c r="D106" s="21">
        <v>0.75</v>
      </c>
      <c r="E106" s="21">
        <v>1.75</v>
      </c>
      <c r="F106" s="21">
        <v>0.5</v>
      </c>
      <c r="G106" s="21">
        <v>0</v>
      </c>
      <c r="H106" s="19">
        <v>1.5</v>
      </c>
      <c r="I106" s="20">
        <f t="shared" si="10"/>
        <v>4.5</v>
      </c>
      <c r="J106" s="1" t="s">
        <v>299</v>
      </c>
    </row>
    <row r="107" s="1" customFormat="1" ht="24" spans="1:10">
      <c r="A107" s="17" t="s">
        <v>579</v>
      </c>
      <c r="B107" s="33" t="s">
        <v>580</v>
      </c>
      <c r="C107" s="18" t="s">
        <v>581</v>
      </c>
      <c r="D107" s="21">
        <v>0.5</v>
      </c>
      <c r="E107" s="21">
        <v>2.25</v>
      </c>
      <c r="F107" s="21">
        <v>0.75</v>
      </c>
      <c r="G107" s="21">
        <v>0</v>
      </c>
      <c r="H107" s="19">
        <v>1.5</v>
      </c>
      <c r="I107" s="20">
        <f t="shared" si="10"/>
        <v>5.25</v>
      </c>
      <c r="J107" s="1" t="s">
        <v>299</v>
      </c>
    </row>
    <row r="108" s="1" customFormat="1" ht="24" spans="1:10">
      <c r="A108" s="17" t="s">
        <v>582</v>
      </c>
      <c r="B108" s="33" t="s">
        <v>583</v>
      </c>
      <c r="C108" s="18" t="s">
        <v>584</v>
      </c>
      <c r="D108" s="21">
        <v>0.5</v>
      </c>
      <c r="E108" s="21">
        <v>2</v>
      </c>
      <c r="F108" s="21">
        <v>0.75</v>
      </c>
      <c r="G108" s="21">
        <v>0</v>
      </c>
      <c r="H108" s="19">
        <v>1.5</v>
      </c>
      <c r="I108" s="20">
        <f t="shared" si="10"/>
        <v>4.875</v>
      </c>
      <c r="J108" s="1" t="s">
        <v>299</v>
      </c>
    </row>
    <row r="109" s="1" customFormat="1" ht="24" spans="1:10">
      <c r="A109" s="17" t="s">
        <v>585</v>
      </c>
      <c r="B109" s="33" t="s">
        <v>586</v>
      </c>
      <c r="C109" s="18" t="s">
        <v>587</v>
      </c>
      <c r="D109" s="21">
        <v>0.75</v>
      </c>
      <c r="E109" s="21">
        <v>1.75</v>
      </c>
      <c r="F109" s="21">
        <v>0.5</v>
      </c>
      <c r="G109" s="21">
        <v>0</v>
      </c>
      <c r="H109" s="19">
        <v>1.5</v>
      </c>
      <c r="I109" s="20">
        <f t="shared" si="10"/>
        <v>4.5</v>
      </c>
      <c r="J109" s="1" t="s">
        <v>299</v>
      </c>
    </row>
    <row r="110" s="1" customFormat="1" ht="24" spans="1:10">
      <c r="A110" s="17" t="s">
        <v>588</v>
      </c>
      <c r="B110" s="33" t="s">
        <v>589</v>
      </c>
      <c r="C110" s="18" t="s">
        <v>590</v>
      </c>
      <c r="D110" s="21">
        <v>0.75</v>
      </c>
      <c r="E110" s="21">
        <v>2.25</v>
      </c>
      <c r="F110" s="21">
        <v>0.75</v>
      </c>
      <c r="G110" s="21">
        <v>0</v>
      </c>
      <c r="H110" s="19">
        <v>1.5</v>
      </c>
      <c r="I110" s="20">
        <f t="shared" si="10"/>
        <v>5.625</v>
      </c>
      <c r="J110" s="1" t="s">
        <v>299</v>
      </c>
    </row>
    <row r="111" s="1" customFormat="1" ht="24" spans="1:10">
      <c r="A111" s="17" t="s">
        <v>591</v>
      </c>
      <c r="B111" s="33" t="s">
        <v>592</v>
      </c>
      <c r="C111" s="18" t="s">
        <v>593</v>
      </c>
      <c r="D111" s="21">
        <v>0.5</v>
      </c>
      <c r="E111" s="21">
        <v>2</v>
      </c>
      <c r="F111" s="21">
        <v>0.75</v>
      </c>
      <c r="G111" s="21">
        <v>0</v>
      </c>
      <c r="H111" s="19">
        <v>1.5</v>
      </c>
      <c r="I111" s="20">
        <f t="shared" si="10"/>
        <v>4.875</v>
      </c>
      <c r="J111" s="1" t="s">
        <v>299</v>
      </c>
    </row>
    <row r="112" s="1" customFormat="1" ht="24" spans="1:10">
      <c r="A112" s="17">
        <v>3.2</v>
      </c>
      <c r="B112" s="17" t="s">
        <v>594</v>
      </c>
      <c r="C112" s="29" t="s">
        <v>595</v>
      </c>
      <c r="D112" s="30"/>
      <c r="E112" s="30"/>
      <c r="F112" s="30"/>
      <c r="G112" s="30"/>
      <c r="H112" s="30"/>
      <c r="I112" s="31"/>
      <c r="J112" s="1" t="s">
        <v>299</v>
      </c>
    </row>
    <row r="113" s="1" customFormat="1" ht="24" spans="1:10">
      <c r="A113" s="17" t="s">
        <v>596</v>
      </c>
      <c r="B113" s="17" t="s">
        <v>541</v>
      </c>
      <c r="C113" s="18" t="s">
        <v>542</v>
      </c>
      <c r="D113" s="21">
        <v>0.5</v>
      </c>
      <c r="E113" s="21">
        <v>2</v>
      </c>
      <c r="F113" s="21">
        <v>0.75</v>
      </c>
      <c r="G113" s="21">
        <v>0</v>
      </c>
      <c r="H113" s="19">
        <v>1.5</v>
      </c>
      <c r="I113" s="20">
        <f t="shared" ref="I113:I127" si="11">(D113+E113+F113+G113)*1.5</f>
        <v>4.875</v>
      </c>
      <c r="J113" s="1" t="s">
        <v>299</v>
      </c>
    </row>
    <row r="114" s="1" customFormat="1" ht="24" spans="1:10">
      <c r="A114" s="17" t="s">
        <v>597</v>
      </c>
      <c r="B114" s="17" t="s">
        <v>544</v>
      </c>
      <c r="C114" s="18" t="s">
        <v>598</v>
      </c>
      <c r="D114" s="21">
        <v>0.75</v>
      </c>
      <c r="E114" s="21">
        <v>2.25</v>
      </c>
      <c r="F114" s="21">
        <v>1</v>
      </c>
      <c r="G114" s="21">
        <v>0</v>
      </c>
      <c r="H114" s="19">
        <v>1.5</v>
      </c>
      <c r="I114" s="20">
        <f t="shared" si="11"/>
        <v>6</v>
      </c>
      <c r="J114" s="1" t="s">
        <v>299</v>
      </c>
    </row>
    <row r="115" s="1" customFormat="1" ht="24" spans="1:10">
      <c r="A115" s="17" t="s">
        <v>599</v>
      </c>
      <c r="B115" s="17" t="s">
        <v>547</v>
      </c>
      <c r="C115" s="18" t="s">
        <v>548</v>
      </c>
      <c r="D115" s="21">
        <v>0.5</v>
      </c>
      <c r="E115" s="21">
        <v>2</v>
      </c>
      <c r="F115" s="21">
        <v>0.75</v>
      </c>
      <c r="G115" s="21">
        <v>0</v>
      </c>
      <c r="H115" s="19">
        <v>1.5</v>
      </c>
      <c r="I115" s="20">
        <f t="shared" si="11"/>
        <v>4.875</v>
      </c>
      <c r="J115" s="1" t="s">
        <v>299</v>
      </c>
    </row>
    <row r="116" s="1" customFormat="1" ht="24" spans="1:10">
      <c r="A116" s="17" t="s">
        <v>600</v>
      </c>
      <c r="B116" s="17" t="s">
        <v>550</v>
      </c>
      <c r="C116" s="18" t="s">
        <v>551</v>
      </c>
      <c r="D116" s="21">
        <v>0.5</v>
      </c>
      <c r="E116" s="21">
        <v>2</v>
      </c>
      <c r="F116" s="21">
        <v>0.75</v>
      </c>
      <c r="G116" s="21">
        <v>0</v>
      </c>
      <c r="H116" s="19">
        <v>1.5</v>
      </c>
      <c r="I116" s="20">
        <f t="shared" si="11"/>
        <v>4.875</v>
      </c>
      <c r="J116" s="1" t="s">
        <v>299</v>
      </c>
    </row>
    <row r="117" s="1" customFormat="1" ht="24" spans="1:10">
      <c r="A117" s="17" t="s">
        <v>601</v>
      </c>
      <c r="B117" s="17" t="s">
        <v>602</v>
      </c>
      <c r="C117" s="18" t="s">
        <v>603</v>
      </c>
      <c r="D117" s="21">
        <v>0.75</v>
      </c>
      <c r="E117" s="21">
        <v>2.25</v>
      </c>
      <c r="F117" s="21">
        <v>1</v>
      </c>
      <c r="G117" s="21">
        <v>0</v>
      </c>
      <c r="H117" s="19">
        <v>1.5</v>
      </c>
      <c r="I117" s="20">
        <f t="shared" si="11"/>
        <v>6</v>
      </c>
      <c r="J117" s="1" t="s">
        <v>299</v>
      </c>
    </row>
    <row r="118" s="1" customFormat="1" ht="24" spans="1:10">
      <c r="A118" s="17" t="s">
        <v>604</v>
      </c>
      <c r="B118" s="17" t="s">
        <v>605</v>
      </c>
      <c r="C118" s="18" t="s">
        <v>606</v>
      </c>
      <c r="D118" s="21">
        <v>0.5</v>
      </c>
      <c r="E118" s="21">
        <v>2</v>
      </c>
      <c r="F118" s="21">
        <v>0.75</v>
      </c>
      <c r="G118" s="21">
        <v>0</v>
      </c>
      <c r="H118" s="19">
        <v>1.5</v>
      </c>
      <c r="I118" s="20">
        <f t="shared" si="11"/>
        <v>4.875</v>
      </c>
      <c r="J118" s="1" t="s">
        <v>299</v>
      </c>
    </row>
    <row r="119" s="1" customFormat="1" ht="24" spans="1:10">
      <c r="A119" s="17" t="s">
        <v>607</v>
      </c>
      <c r="B119" s="17" t="s">
        <v>608</v>
      </c>
      <c r="C119" s="18" t="s">
        <v>609</v>
      </c>
      <c r="D119" s="21">
        <v>0.75</v>
      </c>
      <c r="E119" s="21">
        <v>2.25</v>
      </c>
      <c r="F119" s="21">
        <v>0.75</v>
      </c>
      <c r="G119" s="21">
        <v>0</v>
      </c>
      <c r="H119" s="19">
        <v>1.5</v>
      </c>
      <c r="I119" s="20">
        <f t="shared" si="11"/>
        <v>5.625</v>
      </c>
      <c r="J119" s="1" t="s">
        <v>299</v>
      </c>
    </row>
    <row r="120" s="1" customFormat="1" ht="24" spans="1:10">
      <c r="A120" s="17" t="s">
        <v>610</v>
      </c>
      <c r="B120" s="17" t="s">
        <v>611</v>
      </c>
      <c r="C120" s="18" t="s">
        <v>612</v>
      </c>
      <c r="D120" s="21">
        <v>0.5</v>
      </c>
      <c r="E120" s="21">
        <v>2</v>
      </c>
      <c r="F120" s="21">
        <v>0.75</v>
      </c>
      <c r="G120" s="21">
        <v>0</v>
      </c>
      <c r="H120" s="19">
        <v>1.5</v>
      </c>
      <c r="I120" s="20">
        <f t="shared" si="11"/>
        <v>4.875</v>
      </c>
      <c r="J120" s="1" t="s">
        <v>299</v>
      </c>
    </row>
    <row r="121" s="1" customFormat="1" ht="24" spans="1:10">
      <c r="A121" s="17" t="s">
        <v>613</v>
      </c>
      <c r="B121" s="17" t="s">
        <v>568</v>
      </c>
      <c r="C121" s="18" t="s">
        <v>614</v>
      </c>
      <c r="D121" s="21">
        <v>0.75</v>
      </c>
      <c r="E121" s="21">
        <v>2.25</v>
      </c>
      <c r="F121" s="21">
        <v>0.75</v>
      </c>
      <c r="G121" s="21">
        <v>0</v>
      </c>
      <c r="H121" s="19">
        <v>1.5</v>
      </c>
      <c r="I121" s="20">
        <f t="shared" si="11"/>
        <v>5.625</v>
      </c>
      <c r="J121" s="1" t="s">
        <v>299</v>
      </c>
    </row>
    <row r="122" s="1" customFormat="1" ht="24" spans="1:10">
      <c r="A122" s="17" t="s">
        <v>615</v>
      </c>
      <c r="B122" s="17" t="s">
        <v>616</v>
      </c>
      <c r="C122" s="18" t="s">
        <v>617</v>
      </c>
      <c r="D122" s="21">
        <v>0.75</v>
      </c>
      <c r="E122" s="21">
        <v>2.25</v>
      </c>
      <c r="F122" s="21">
        <v>0.75</v>
      </c>
      <c r="G122" s="21">
        <v>0</v>
      </c>
      <c r="H122" s="19">
        <v>1.5</v>
      </c>
      <c r="I122" s="20">
        <f t="shared" si="11"/>
        <v>5.625</v>
      </c>
      <c r="J122" s="1" t="s">
        <v>299</v>
      </c>
    </row>
    <row r="123" s="1" customFormat="1" ht="24" spans="1:10">
      <c r="A123" s="17" t="s">
        <v>618</v>
      </c>
      <c r="B123" s="17" t="s">
        <v>619</v>
      </c>
      <c r="C123" s="18" t="s">
        <v>620</v>
      </c>
      <c r="D123" s="21">
        <v>0.5</v>
      </c>
      <c r="E123" s="21">
        <v>2</v>
      </c>
      <c r="F123" s="21">
        <v>0.75</v>
      </c>
      <c r="G123" s="21">
        <v>0</v>
      </c>
      <c r="H123" s="19">
        <v>1.5</v>
      </c>
      <c r="I123" s="20">
        <f t="shared" si="11"/>
        <v>4.875</v>
      </c>
      <c r="J123" s="1" t="s">
        <v>299</v>
      </c>
    </row>
    <row r="124" s="1" customFormat="1" ht="24" spans="1:10">
      <c r="A124" s="17" t="s">
        <v>621</v>
      </c>
      <c r="B124" s="17" t="s">
        <v>571</v>
      </c>
      <c r="C124" s="18" t="s">
        <v>622</v>
      </c>
      <c r="D124" s="21">
        <v>0.5</v>
      </c>
      <c r="E124" s="21">
        <v>2</v>
      </c>
      <c r="F124" s="21">
        <v>0.75</v>
      </c>
      <c r="G124" s="21">
        <v>0</v>
      </c>
      <c r="H124" s="19">
        <v>1.5</v>
      </c>
      <c r="I124" s="20">
        <f t="shared" si="11"/>
        <v>4.875</v>
      </c>
      <c r="J124" s="1" t="s">
        <v>299</v>
      </c>
    </row>
    <row r="125" s="1" customFormat="1" ht="24" spans="1:10">
      <c r="A125" s="17" t="s">
        <v>623</v>
      </c>
      <c r="B125" s="17" t="s">
        <v>624</v>
      </c>
      <c r="C125" s="18" t="s">
        <v>625</v>
      </c>
      <c r="D125" s="21">
        <v>0.5</v>
      </c>
      <c r="E125" s="21">
        <v>2</v>
      </c>
      <c r="F125" s="21">
        <v>0.75</v>
      </c>
      <c r="G125" s="21">
        <v>0</v>
      </c>
      <c r="H125" s="19">
        <v>1.5</v>
      </c>
      <c r="I125" s="20">
        <f t="shared" si="11"/>
        <v>4.875</v>
      </c>
      <c r="J125" s="1" t="s">
        <v>299</v>
      </c>
    </row>
    <row r="126" s="1" customFormat="1" ht="24" spans="1:10">
      <c r="A126" s="17" t="s">
        <v>626</v>
      </c>
      <c r="B126" s="17" t="s">
        <v>577</v>
      </c>
      <c r="C126" s="18" t="s">
        <v>578</v>
      </c>
      <c r="D126" s="21">
        <v>0.75</v>
      </c>
      <c r="E126" s="21">
        <v>2.25</v>
      </c>
      <c r="F126" s="21">
        <v>1</v>
      </c>
      <c r="G126" s="21">
        <v>0</v>
      </c>
      <c r="H126" s="19">
        <v>1.5</v>
      </c>
      <c r="I126" s="20">
        <f t="shared" si="11"/>
        <v>6</v>
      </c>
      <c r="J126" s="1" t="s">
        <v>299</v>
      </c>
    </row>
    <row r="127" s="1" customFormat="1" ht="24" spans="1:10">
      <c r="A127" s="17" t="s">
        <v>627</v>
      </c>
      <c r="B127" s="17" t="s">
        <v>628</v>
      </c>
      <c r="C127" s="18" t="s">
        <v>629</v>
      </c>
      <c r="D127" s="21">
        <v>0.75</v>
      </c>
      <c r="E127" s="21">
        <v>2.75</v>
      </c>
      <c r="F127" s="21">
        <v>1</v>
      </c>
      <c r="G127" s="21">
        <v>0</v>
      </c>
      <c r="H127" s="19">
        <v>1.5</v>
      </c>
      <c r="I127" s="20">
        <f t="shared" si="11"/>
        <v>6.75</v>
      </c>
      <c r="J127" s="1" t="s">
        <v>299</v>
      </c>
    </row>
    <row r="128" s="1" customFormat="1" spans="1:10">
      <c r="A128" s="17">
        <v>3.3</v>
      </c>
      <c r="B128" s="17" t="s">
        <v>630</v>
      </c>
      <c r="C128" s="29"/>
      <c r="D128" s="30"/>
      <c r="E128" s="30"/>
      <c r="F128" s="30"/>
      <c r="G128" s="30"/>
      <c r="H128" s="30"/>
      <c r="I128" s="31"/>
      <c r="J128" s="1" t="s">
        <v>299</v>
      </c>
    </row>
    <row r="129" s="1" customFormat="1" ht="24" spans="1:10">
      <c r="A129" s="17" t="s">
        <v>631</v>
      </c>
      <c r="B129" s="18" t="s">
        <v>632</v>
      </c>
      <c r="C129" s="18" t="s">
        <v>633</v>
      </c>
      <c r="D129" s="21">
        <v>0.5</v>
      </c>
      <c r="E129" s="21">
        <v>2.25</v>
      </c>
      <c r="F129" s="21">
        <v>0.75</v>
      </c>
      <c r="G129" s="21">
        <v>0</v>
      </c>
      <c r="H129" s="19">
        <v>1.5</v>
      </c>
      <c r="I129" s="20">
        <f t="shared" ref="I129:I145" si="12">(D129+E129+F129+G129)*1.5</f>
        <v>5.25</v>
      </c>
      <c r="J129" s="1" t="s">
        <v>299</v>
      </c>
    </row>
    <row r="130" s="1" customFormat="1" spans="1:10">
      <c r="A130" s="17" t="s">
        <v>634</v>
      </c>
      <c r="B130" s="17" t="s">
        <v>635</v>
      </c>
      <c r="C130" s="18" t="s">
        <v>636</v>
      </c>
      <c r="D130" s="21">
        <v>0.25</v>
      </c>
      <c r="E130" s="21">
        <v>1.75</v>
      </c>
      <c r="F130" s="21">
        <v>0.5</v>
      </c>
      <c r="G130" s="21">
        <v>0</v>
      </c>
      <c r="H130" s="19">
        <v>1.5</v>
      </c>
      <c r="I130" s="20">
        <f t="shared" si="12"/>
        <v>3.75</v>
      </c>
      <c r="J130" s="1" t="s">
        <v>299</v>
      </c>
    </row>
    <row r="131" s="1" customFormat="1" spans="1:10">
      <c r="A131" s="17" t="s">
        <v>637</v>
      </c>
      <c r="B131" s="17" t="s">
        <v>638</v>
      </c>
      <c r="C131" s="34" t="s">
        <v>639</v>
      </c>
      <c r="D131" s="21">
        <v>0.5</v>
      </c>
      <c r="E131" s="21">
        <v>2.25</v>
      </c>
      <c r="F131" s="21">
        <v>0.75</v>
      </c>
      <c r="G131" s="21">
        <v>0</v>
      </c>
      <c r="H131" s="19">
        <v>1.5</v>
      </c>
      <c r="I131" s="20">
        <f t="shared" si="12"/>
        <v>5.25</v>
      </c>
      <c r="J131" s="1" t="s">
        <v>299</v>
      </c>
    </row>
    <row r="132" s="1" customFormat="1" spans="1:10">
      <c r="A132" s="17" t="s">
        <v>640</v>
      </c>
      <c r="B132" s="17" t="s">
        <v>641</v>
      </c>
      <c r="C132" s="34" t="s">
        <v>642</v>
      </c>
      <c r="D132" s="21">
        <v>0.25</v>
      </c>
      <c r="E132" s="21">
        <v>1.75</v>
      </c>
      <c r="F132" s="21">
        <v>0.5</v>
      </c>
      <c r="G132" s="21">
        <v>0</v>
      </c>
      <c r="H132" s="19">
        <v>1.5</v>
      </c>
      <c r="I132" s="20">
        <f t="shared" si="12"/>
        <v>3.75</v>
      </c>
      <c r="J132" s="1" t="s">
        <v>299</v>
      </c>
    </row>
    <row r="133" s="1" customFormat="1" ht="24" spans="1:10">
      <c r="A133" s="17" t="s">
        <v>643</v>
      </c>
      <c r="B133" s="17" t="s">
        <v>644</v>
      </c>
      <c r="C133" s="25" t="s">
        <v>645</v>
      </c>
      <c r="D133" s="21">
        <v>0.75</v>
      </c>
      <c r="E133" s="21">
        <v>2.25</v>
      </c>
      <c r="F133" s="21">
        <v>0.75</v>
      </c>
      <c r="G133" s="21">
        <v>0</v>
      </c>
      <c r="H133" s="19">
        <v>1.5</v>
      </c>
      <c r="I133" s="20">
        <f t="shared" si="12"/>
        <v>5.625</v>
      </c>
      <c r="J133" s="1" t="s">
        <v>299</v>
      </c>
    </row>
    <row r="134" s="1" customFormat="1" spans="1:10">
      <c r="A134" s="17" t="s">
        <v>646</v>
      </c>
      <c r="B134" s="17" t="s">
        <v>647</v>
      </c>
      <c r="C134" s="18" t="s">
        <v>648</v>
      </c>
      <c r="D134" s="21">
        <v>0.5</v>
      </c>
      <c r="E134" s="21">
        <v>2</v>
      </c>
      <c r="F134" s="21">
        <v>0.75</v>
      </c>
      <c r="G134" s="21">
        <v>0</v>
      </c>
      <c r="H134" s="19">
        <v>1.5</v>
      </c>
      <c r="I134" s="20">
        <f t="shared" si="12"/>
        <v>4.875</v>
      </c>
      <c r="J134" s="1" t="s">
        <v>299</v>
      </c>
    </row>
    <row r="135" s="1" customFormat="1" spans="1:10">
      <c r="A135" s="17" t="s">
        <v>649</v>
      </c>
      <c r="B135" s="17" t="s">
        <v>650</v>
      </c>
      <c r="C135" s="18" t="s">
        <v>651</v>
      </c>
      <c r="D135" s="21">
        <v>0.75</v>
      </c>
      <c r="E135" s="21">
        <v>2.5</v>
      </c>
      <c r="F135" s="21">
        <v>1</v>
      </c>
      <c r="G135" s="21">
        <v>0</v>
      </c>
      <c r="H135" s="19">
        <v>1.5</v>
      </c>
      <c r="I135" s="20">
        <f t="shared" si="12"/>
        <v>6.375</v>
      </c>
      <c r="J135" s="1" t="s">
        <v>299</v>
      </c>
    </row>
    <row r="136" s="1" customFormat="1" spans="1:10">
      <c r="A136" s="17" t="s">
        <v>652</v>
      </c>
      <c r="B136" s="17" t="s">
        <v>653</v>
      </c>
      <c r="C136" s="18" t="s">
        <v>654</v>
      </c>
      <c r="D136" s="21">
        <v>0.5</v>
      </c>
      <c r="E136" s="21">
        <v>2</v>
      </c>
      <c r="F136" s="21">
        <v>0.75</v>
      </c>
      <c r="G136" s="21">
        <v>0</v>
      </c>
      <c r="H136" s="19">
        <v>1.5</v>
      </c>
      <c r="I136" s="20">
        <f t="shared" si="12"/>
        <v>4.875</v>
      </c>
      <c r="J136" s="1" t="s">
        <v>299</v>
      </c>
    </row>
    <row r="137" s="1" customFormat="1" ht="24" spans="1:10">
      <c r="A137" s="17" t="s">
        <v>655</v>
      </c>
      <c r="B137" s="17" t="s">
        <v>656</v>
      </c>
      <c r="C137" s="34" t="s">
        <v>657</v>
      </c>
      <c r="D137" s="21">
        <v>0.25</v>
      </c>
      <c r="E137" s="21">
        <v>1.75</v>
      </c>
      <c r="F137" s="21">
        <v>0.5</v>
      </c>
      <c r="G137" s="21">
        <v>0</v>
      </c>
      <c r="H137" s="19">
        <v>1.5</v>
      </c>
      <c r="I137" s="20">
        <f t="shared" si="12"/>
        <v>3.75</v>
      </c>
      <c r="J137" s="1" t="s">
        <v>299</v>
      </c>
    </row>
    <row r="138" s="1" customFormat="1" ht="24" spans="1:10">
      <c r="A138" s="17" t="s">
        <v>658</v>
      </c>
      <c r="B138" s="17" t="s">
        <v>541</v>
      </c>
      <c r="C138" s="34" t="s">
        <v>542</v>
      </c>
      <c r="D138" s="21">
        <v>0.75</v>
      </c>
      <c r="E138" s="21">
        <v>2.25</v>
      </c>
      <c r="F138" s="21">
        <v>0.75</v>
      </c>
      <c r="G138" s="21">
        <v>0</v>
      </c>
      <c r="H138" s="19">
        <v>1.5</v>
      </c>
      <c r="I138" s="20">
        <f t="shared" si="12"/>
        <v>5.625</v>
      </c>
      <c r="J138" s="1" t="s">
        <v>299</v>
      </c>
    </row>
    <row r="139" s="1" customFormat="1" ht="24" spans="1:10">
      <c r="A139" s="17" t="s">
        <v>659</v>
      </c>
      <c r="B139" s="17" t="s">
        <v>544</v>
      </c>
      <c r="C139" s="25" t="s">
        <v>545</v>
      </c>
      <c r="D139" s="21">
        <v>0.25</v>
      </c>
      <c r="E139" s="21">
        <v>1.75</v>
      </c>
      <c r="F139" s="21">
        <v>0.5</v>
      </c>
      <c r="G139" s="21">
        <v>0</v>
      </c>
      <c r="H139" s="19">
        <v>1.5</v>
      </c>
      <c r="I139" s="20">
        <f t="shared" si="12"/>
        <v>3.75</v>
      </c>
      <c r="J139" s="1" t="s">
        <v>299</v>
      </c>
    </row>
    <row r="140" s="1" customFormat="1" ht="24" spans="1:10">
      <c r="A140" s="17" t="s">
        <v>660</v>
      </c>
      <c r="B140" s="17" t="s">
        <v>547</v>
      </c>
      <c r="C140" s="25" t="s">
        <v>548</v>
      </c>
      <c r="D140" s="21">
        <v>0.75</v>
      </c>
      <c r="E140" s="21">
        <v>2.25</v>
      </c>
      <c r="F140" s="21">
        <v>0.75</v>
      </c>
      <c r="G140" s="21">
        <v>0</v>
      </c>
      <c r="H140" s="19">
        <v>1.5</v>
      </c>
      <c r="I140" s="20">
        <f t="shared" si="12"/>
        <v>5.625</v>
      </c>
      <c r="J140" s="1" t="s">
        <v>299</v>
      </c>
    </row>
    <row r="141" s="1" customFormat="1" ht="24" spans="1:10">
      <c r="A141" s="17" t="s">
        <v>661</v>
      </c>
      <c r="B141" s="17" t="s">
        <v>550</v>
      </c>
      <c r="C141" s="25" t="s">
        <v>551</v>
      </c>
      <c r="D141" s="21">
        <v>0.5</v>
      </c>
      <c r="E141" s="21">
        <v>2</v>
      </c>
      <c r="F141" s="21">
        <v>0.75</v>
      </c>
      <c r="G141" s="21">
        <v>0</v>
      </c>
      <c r="H141" s="19">
        <v>1.5</v>
      </c>
      <c r="I141" s="20">
        <f t="shared" si="12"/>
        <v>4.875</v>
      </c>
      <c r="J141" s="1" t="s">
        <v>299</v>
      </c>
    </row>
    <row r="142" s="1" customFormat="1" ht="24" spans="1:10">
      <c r="A142" s="17" t="s">
        <v>662</v>
      </c>
      <c r="B142" s="17" t="s">
        <v>663</v>
      </c>
      <c r="C142" s="34" t="s">
        <v>572</v>
      </c>
      <c r="D142" s="21">
        <v>0.75</v>
      </c>
      <c r="E142" s="21">
        <v>1.75</v>
      </c>
      <c r="F142" s="21">
        <v>1</v>
      </c>
      <c r="G142" s="21">
        <v>0</v>
      </c>
      <c r="H142" s="19">
        <v>1.5</v>
      </c>
      <c r="I142" s="20">
        <f t="shared" si="12"/>
        <v>5.25</v>
      </c>
      <c r="J142" s="1" t="s">
        <v>299</v>
      </c>
    </row>
    <row r="143" s="1" customFormat="1" ht="24" spans="1:10">
      <c r="A143" s="17" t="s">
        <v>664</v>
      </c>
      <c r="B143" s="17" t="s">
        <v>665</v>
      </c>
      <c r="C143" s="34" t="s">
        <v>666</v>
      </c>
      <c r="D143" s="21">
        <v>0.25</v>
      </c>
      <c r="E143" s="21">
        <v>1.75</v>
      </c>
      <c r="F143" s="21">
        <v>0.5</v>
      </c>
      <c r="G143" s="21">
        <v>0</v>
      </c>
      <c r="H143" s="19">
        <v>1.5</v>
      </c>
      <c r="I143" s="20">
        <f t="shared" si="12"/>
        <v>3.75</v>
      </c>
      <c r="J143" s="1" t="s">
        <v>299</v>
      </c>
    </row>
    <row r="144" s="1" customFormat="1" ht="24" spans="1:10">
      <c r="A144" s="17" t="s">
        <v>667</v>
      </c>
      <c r="B144" s="17" t="s">
        <v>668</v>
      </c>
      <c r="C144" s="25" t="s">
        <v>666</v>
      </c>
      <c r="D144" s="21">
        <v>0.5</v>
      </c>
      <c r="E144" s="21">
        <v>2</v>
      </c>
      <c r="F144" s="21">
        <v>0.75</v>
      </c>
      <c r="G144" s="21">
        <v>0</v>
      </c>
      <c r="H144" s="19">
        <v>1.5</v>
      </c>
      <c r="I144" s="20">
        <f t="shared" si="12"/>
        <v>4.875</v>
      </c>
      <c r="J144" s="1" t="s">
        <v>299</v>
      </c>
    </row>
    <row r="145" s="1" customFormat="1" ht="24" spans="1:10">
      <c r="A145" s="17" t="s">
        <v>669</v>
      </c>
      <c r="B145" s="17" t="s">
        <v>670</v>
      </c>
      <c r="C145" s="25" t="s">
        <v>671</v>
      </c>
      <c r="D145" s="21">
        <v>0.25</v>
      </c>
      <c r="E145" s="21">
        <v>1.75</v>
      </c>
      <c r="F145" s="21">
        <v>0.5</v>
      </c>
      <c r="G145" s="21">
        <v>0</v>
      </c>
      <c r="H145" s="19">
        <v>1.5</v>
      </c>
      <c r="I145" s="20">
        <f t="shared" si="12"/>
        <v>3.75</v>
      </c>
      <c r="J145" s="1" t="s">
        <v>299</v>
      </c>
    </row>
    <row r="146" s="1" customFormat="1" ht="60" spans="1:10">
      <c r="A146" s="17">
        <v>3.4</v>
      </c>
      <c r="B146" s="17" t="s">
        <v>672</v>
      </c>
      <c r="C146" s="29" t="s">
        <v>673</v>
      </c>
      <c r="D146" s="30"/>
      <c r="E146" s="30"/>
      <c r="F146" s="30"/>
      <c r="G146" s="30"/>
      <c r="H146" s="30"/>
      <c r="I146" s="31"/>
      <c r="J146" s="1" t="s">
        <v>299</v>
      </c>
    </row>
    <row r="147" s="1" customFormat="1" ht="48" spans="1:10">
      <c r="A147" s="17" t="s">
        <v>674</v>
      </c>
      <c r="B147" s="33" t="s">
        <v>675</v>
      </c>
      <c r="C147" s="18" t="s">
        <v>676</v>
      </c>
      <c r="D147" s="21">
        <v>0.25</v>
      </c>
      <c r="E147" s="21">
        <v>1.5</v>
      </c>
      <c r="F147" s="21">
        <v>0.5</v>
      </c>
      <c r="G147" s="21">
        <v>0</v>
      </c>
      <c r="H147" s="19">
        <v>1.5</v>
      </c>
      <c r="I147" s="20">
        <f t="shared" ref="I147:I165" si="13">(D147+E147+F147+G147)*1.5</f>
        <v>3.375</v>
      </c>
      <c r="J147" s="1" t="s">
        <v>299</v>
      </c>
    </row>
    <row r="148" s="1" customFormat="1" ht="36" spans="1:10">
      <c r="A148" s="17" t="s">
        <v>677</v>
      </c>
      <c r="B148" s="33" t="s">
        <v>678</v>
      </c>
      <c r="C148" s="18" t="s">
        <v>679</v>
      </c>
      <c r="D148" s="21">
        <v>0.25</v>
      </c>
      <c r="E148" s="21">
        <v>1.75</v>
      </c>
      <c r="F148" s="21">
        <v>0.5</v>
      </c>
      <c r="G148" s="21">
        <v>0</v>
      </c>
      <c r="H148" s="19">
        <v>1.5</v>
      </c>
      <c r="I148" s="20">
        <f t="shared" si="13"/>
        <v>3.75</v>
      </c>
      <c r="J148" s="1" t="s">
        <v>299</v>
      </c>
    </row>
    <row r="149" s="1" customFormat="1" ht="36" spans="1:10">
      <c r="A149" s="17" t="s">
        <v>680</v>
      </c>
      <c r="B149" s="33" t="s">
        <v>681</v>
      </c>
      <c r="C149" s="18" t="s">
        <v>682</v>
      </c>
      <c r="D149" s="21">
        <v>0.5</v>
      </c>
      <c r="E149" s="21">
        <v>2</v>
      </c>
      <c r="F149" s="21">
        <v>0.75</v>
      </c>
      <c r="G149" s="21">
        <v>0</v>
      </c>
      <c r="H149" s="19">
        <v>1.5</v>
      </c>
      <c r="I149" s="20">
        <f t="shared" si="13"/>
        <v>4.875</v>
      </c>
      <c r="J149" s="1" t="s">
        <v>299</v>
      </c>
    </row>
    <row r="150" s="1" customFormat="1" ht="36" spans="1:10">
      <c r="A150" s="17" t="s">
        <v>683</v>
      </c>
      <c r="B150" s="33" t="s">
        <v>684</v>
      </c>
      <c r="C150" s="18" t="s">
        <v>685</v>
      </c>
      <c r="D150" s="21">
        <v>0.25</v>
      </c>
      <c r="E150" s="21">
        <v>1.75</v>
      </c>
      <c r="F150" s="21">
        <v>0.5</v>
      </c>
      <c r="G150" s="21">
        <v>0</v>
      </c>
      <c r="H150" s="19">
        <v>1.5</v>
      </c>
      <c r="I150" s="20">
        <f t="shared" si="13"/>
        <v>3.75</v>
      </c>
      <c r="J150" s="1" t="s">
        <v>299</v>
      </c>
    </row>
    <row r="151" s="1" customFormat="1" ht="36" spans="1:10">
      <c r="A151" s="17" t="s">
        <v>686</v>
      </c>
      <c r="B151" s="33" t="s">
        <v>687</v>
      </c>
      <c r="C151" s="18" t="s">
        <v>688</v>
      </c>
      <c r="D151" s="21">
        <v>0.5</v>
      </c>
      <c r="E151" s="21">
        <v>2</v>
      </c>
      <c r="F151" s="21">
        <v>0.75</v>
      </c>
      <c r="G151" s="21">
        <v>0</v>
      </c>
      <c r="H151" s="19">
        <v>1.5</v>
      </c>
      <c r="I151" s="20">
        <f t="shared" si="13"/>
        <v>4.875</v>
      </c>
      <c r="J151" s="1" t="s">
        <v>299</v>
      </c>
    </row>
    <row r="152" s="1" customFormat="1" ht="36" spans="1:10">
      <c r="A152" s="17" t="s">
        <v>689</v>
      </c>
      <c r="B152" s="33" t="s">
        <v>690</v>
      </c>
      <c r="C152" s="18" t="s">
        <v>691</v>
      </c>
      <c r="D152" s="21">
        <v>0.25</v>
      </c>
      <c r="E152" s="21">
        <v>1.75</v>
      </c>
      <c r="F152" s="21">
        <v>0.5</v>
      </c>
      <c r="G152" s="21">
        <v>0</v>
      </c>
      <c r="H152" s="19">
        <v>1.5</v>
      </c>
      <c r="I152" s="20">
        <f t="shared" si="13"/>
        <v>3.75</v>
      </c>
      <c r="J152" s="1" t="s">
        <v>299</v>
      </c>
    </row>
    <row r="153" s="1" customFormat="1" ht="36" spans="1:10">
      <c r="A153" s="17" t="s">
        <v>692</v>
      </c>
      <c r="B153" s="33" t="s">
        <v>693</v>
      </c>
      <c r="C153" s="18" t="s">
        <v>694</v>
      </c>
      <c r="D153" s="21">
        <v>0.25</v>
      </c>
      <c r="E153" s="21">
        <v>1.75</v>
      </c>
      <c r="F153" s="21">
        <v>0.5</v>
      </c>
      <c r="G153" s="21">
        <v>0</v>
      </c>
      <c r="H153" s="19">
        <v>1.5</v>
      </c>
      <c r="I153" s="20">
        <f t="shared" si="13"/>
        <v>3.75</v>
      </c>
      <c r="J153" s="1" t="s">
        <v>299</v>
      </c>
    </row>
    <row r="154" s="1" customFormat="1" ht="24" spans="1:10">
      <c r="A154" s="17" t="s">
        <v>695</v>
      </c>
      <c r="B154" s="33" t="s">
        <v>541</v>
      </c>
      <c r="C154" s="18" t="s">
        <v>542</v>
      </c>
      <c r="D154" s="21">
        <v>0.5</v>
      </c>
      <c r="E154" s="21">
        <v>2.25</v>
      </c>
      <c r="F154" s="21">
        <v>0.75</v>
      </c>
      <c r="G154" s="21">
        <v>0</v>
      </c>
      <c r="H154" s="19">
        <v>1.5</v>
      </c>
      <c r="I154" s="20">
        <f t="shared" si="13"/>
        <v>5.25</v>
      </c>
      <c r="J154" s="1" t="s">
        <v>299</v>
      </c>
    </row>
    <row r="155" s="1" customFormat="1" ht="24" spans="1:10">
      <c r="A155" s="17" t="s">
        <v>696</v>
      </c>
      <c r="B155" s="33" t="s">
        <v>697</v>
      </c>
      <c r="C155" s="18" t="s">
        <v>545</v>
      </c>
      <c r="D155" s="21">
        <v>0.25</v>
      </c>
      <c r="E155" s="21">
        <v>1.75</v>
      </c>
      <c r="F155" s="21">
        <v>0.5</v>
      </c>
      <c r="G155" s="21">
        <v>0</v>
      </c>
      <c r="H155" s="19">
        <v>1.5</v>
      </c>
      <c r="I155" s="20">
        <f t="shared" si="13"/>
        <v>3.75</v>
      </c>
      <c r="J155" s="1" t="s">
        <v>299</v>
      </c>
    </row>
    <row r="156" s="1" customFormat="1" ht="24" spans="1:10">
      <c r="A156" s="17" t="s">
        <v>698</v>
      </c>
      <c r="B156" s="33" t="s">
        <v>547</v>
      </c>
      <c r="C156" s="18" t="s">
        <v>548</v>
      </c>
      <c r="D156" s="21">
        <v>0.25</v>
      </c>
      <c r="E156" s="21">
        <v>2</v>
      </c>
      <c r="F156" s="21">
        <v>0.5</v>
      </c>
      <c r="G156" s="21">
        <v>0</v>
      </c>
      <c r="H156" s="19">
        <v>1.5</v>
      </c>
      <c r="I156" s="20">
        <f t="shared" si="13"/>
        <v>4.125</v>
      </c>
      <c r="J156" s="1" t="s">
        <v>299</v>
      </c>
    </row>
    <row r="157" s="1" customFormat="1" ht="24" spans="1:10">
      <c r="A157" s="17" t="s">
        <v>699</v>
      </c>
      <c r="B157" s="33" t="s">
        <v>550</v>
      </c>
      <c r="C157" s="18" t="s">
        <v>551</v>
      </c>
      <c r="D157" s="21">
        <v>0.5</v>
      </c>
      <c r="E157" s="21">
        <v>2.25</v>
      </c>
      <c r="F157" s="21">
        <v>0.75</v>
      </c>
      <c r="G157" s="21">
        <v>0</v>
      </c>
      <c r="H157" s="19">
        <v>1.5</v>
      </c>
      <c r="I157" s="20">
        <f t="shared" si="13"/>
        <v>5.25</v>
      </c>
      <c r="J157" s="1" t="s">
        <v>299</v>
      </c>
    </row>
    <row r="158" s="1" customFormat="1" ht="24" spans="1:10">
      <c r="A158" s="17" t="s">
        <v>700</v>
      </c>
      <c r="B158" s="33" t="s">
        <v>701</v>
      </c>
      <c r="C158" s="18" t="s">
        <v>702</v>
      </c>
      <c r="D158" s="21">
        <v>0.25</v>
      </c>
      <c r="E158" s="21">
        <v>1.75</v>
      </c>
      <c r="F158" s="21">
        <v>0.5</v>
      </c>
      <c r="G158" s="21">
        <v>0</v>
      </c>
      <c r="H158" s="19">
        <v>1.5</v>
      </c>
      <c r="I158" s="20">
        <f t="shared" si="13"/>
        <v>3.75</v>
      </c>
      <c r="J158" s="1" t="s">
        <v>299</v>
      </c>
    </row>
    <row r="159" s="1" customFormat="1" spans="1:10">
      <c r="A159" s="17" t="s">
        <v>703</v>
      </c>
      <c r="B159" s="33" t="s">
        <v>704</v>
      </c>
      <c r="C159" s="18" t="s">
        <v>705</v>
      </c>
      <c r="D159" s="21">
        <v>0.25</v>
      </c>
      <c r="E159" s="21">
        <v>1.5</v>
      </c>
      <c r="F159" s="21">
        <v>0.5</v>
      </c>
      <c r="G159" s="21">
        <v>0</v>
      </c>
      <c r="H159" s="19">
        <v>1.5</v>
      </c>
      <c r="I159" s="20">
        <f t="shared" si="13"/>
        <v>3.375</v>
      </c>
      <c r="J159" s="1" t="s">
        <v>299</v>
      </c>
    </row>
    <row r="160" s="1" customFormat="1" spans="1:10">
      <c r="A160" s="17" t="s">
        <v>706</v>
      </c>
      <c r="B160" s="33" t="s">
        <v>707</v>
      </c>
      <c r="C160" s="18" t="s">
        <v>708</v>
      </c>
      <c r="D160" s="21">
        <v>0.5</v>
      </c>
      <c r="E160" s="21">
        <v>2</v>
      </c>
      <c r="F160" s="21">
        <v>0.75</v>
      </c>
      <c r="G160" s="21">
        <v>0</v>
      </c>
      <c r="H160" s="19">
        <v>1.5</v>
      </c>
      <c r="I160" s="20">
        <f t="shared" si="13"/>
        <v>4.875</v>
      </c>
      <c r="J160" s="1" t="s">
        <v>299</v>
      </c>
    </row>
    <row r="161" s="1" customFormat="1" spans="1:10">
      <c r="A161" s="17" t="s">
        <v>709</v>
      </c>
      <c r="B161" s="33" t="s">
        <v>710</v>
      </c>
      <c r="C161" s="18" t="s">
        <v>711</v>
      </c>
      <c r="D161" s="21">
        <v>0.25</v>
      </c>
      <c r="E161" s="21">
        <v>1.75</v>
      </c>
      <c r="F161" s="21">
        <v>0.5</v>
      </c>
      <c r="G161" s="21">
        <v>0</v>
      </c>
      <c r="H161" s="19">
        <v>1.5</v>
      </c>
      <c r="I161" s="20">
        <f t="shared" si="13"/>
        <v>3.75</v>
      </c>
      <c r="J161" s="1" t="s">
        <v>299</v>
      </c>
    </row>
    <row r="162" s="1" customFormat="1" spans="1:10">
      <c r="A162" s="17" t="s">
        <v>712</v>
      </c>
      <c r="B162" s="33" t="s">
        <v>713</v>
      </c>
      <c r="C162" s="18" t="s">
        <v>714</v>
      </c>
      <c r="D162" s="21">
        <v>0.25</v>
      </c>
      <c r="E162" s="21">
        <v>1.75</v>
      </c>
      <c r="F162" s="21">
        <v>0.5</v>
      </c>
      <c r="G162" s="21">
        <v>0</v>
      </c>
      <c r="H162" s="19">
        <v>1.5</v>
      </c>
      <c r="I162" s="20">
        <f t="shared" si="13"/>
        <v>3.75</v>
      </c>
      <c r="J162" s="1" t="s">
        <v>299</v>
      </c>
    </row>
    <row r="163" s="1" customFormat="1" spans="1:10">
      <c r="A163" s="17" t="s">
        <v>715</v>
      </c>
      <c r="B163" s="33" t="s">
        <v>716</v>
      </c>
      <c r="C163" s="18" t="s">
        <v>717</v>
      </c>
      <c r="D163" s="21">
        <v>0.5</v>
      </c>
      <c r="E163" s="21">
        <v>2</v>
      </c>
      <c r="F163" s="21">
        <v>0.75</v>
      </c>
      <c r="G163" s="21">
        <v>0</v>
      </c>
      <c r="H163" s="19">
        <v>1.5</v>
      </c>
      <c r="I163" s="20">
        <f t="shared" si="13"/>
        <v>4.875</v>
      </c>
      <c r="J163" s="1" t="s">
        <v>299</v>
      </c>
    </row>
    <row r="164" s="1" customFormat="1" ht="24" spans="1:10">
      <c r="A164" s="17" t="s">
        <v>718</v>
      </c>
      <c r="B164" s="33" t="s">
        <v>577</v>
      </c>
      <c r="C164" s="18" t="s">
        <v>578</v>
      </c>
      <c r="D164" s="21">
        <v>0.25</v>
      </c>
      <c r="E164" s="21">
        <v>2.5</v>
      </c>
      <c r="F164" s="21">
        <v>0.5</v>
      </c>
      <c r="G164" s="21">
        <v>0</v>
      </c>
      <c r="H164" s="19">
        <v>1.5</v>
      </c>
      <c r="I164" s="20">
        <f t="shared" si="13"/>
        <v>4.875</v>
      </c>
      <c r="J164" s="1" t="s">
        <v>299</v>
      </c>
    </row>
    <row r="165" s="1" customFormat="1" ht="24" spans="1:10">
      <c r="A165" s="17" t="s">
        <v>719</v>
      </c>
      <c r="B165" s="33" t="s">
        <v>720</v>
      </c>
      <c r="C165" s="18" t="s">
        <v>721</v>
      </c>
      <c r="D165" s="21">
        <v>0.25</v>
      </c>
      <c r="E165" s="21">
        <v>2.25</v>
      </c>
      <c r="F165" s="21">
        <v>0.75</v>
      </c>
      <c r="G165" s="21">
        <v>0</v>
      </c>
      <c r="H165" s="19">
        <v>1.5</v>
      </c>
      <c r="I165" s="20">
        <f t="shared" si="13"/>
        <v>4.875</v>
      </c>
      <c r="J165" s="1" t="s">
        <v>299</v>
      </c>
    </row>
    <row r="166" s="1" customFormat="1" ht="36" spans="1:10">
      <c r="A166" s="17">
        <v>3.5</v>
      </c>
      <c r="B166" s="33" t="s">
        <v>722</v>
      </c>
      <c r="C166" s="29" t="s">
        <v>723</v>
      </c>
      <c r="D166" s="30"/>
      <c r="E166" s="30"/>
      <c r="F166" s="30"/>
      <c r="G166" s="30"/>
      <c r="H166" s="30"/>
      <c r="I166" s="31"/>
      <c r="J166" s="1" t="s">
        <v>299</v>
      </c>
    </row>
    <row r="167" s="1" customFormat="1" ht="24" spans="1:10">
      <c r="A167" s="17" t="s">
        <v>724</v>
      </c>
      <c r="B167" s="35" t="s">
        <v>725</v>
      </c>
      <c r="C167" s="18" t="s">
        <v>726</v>
      </c>
      <c r="D167" s="21">
        <v>0.75</v>
      </c>
      <c r="E167" s="21">
        <v>2</v>
      </c>
      <c r="F167" s="21">
        <v>1</v>
      </c>
      <c r="G167" s="21">
        <v>0</v>
      </c>
      <c r="H167" s="19">
        <v>1.5</v>
      </c>
      <c r="I167" s="20">
        <f t="shared" ref="I167:I180" si="14">(D167+E167+F167+G167)*1.5</f>
        <v>5.625</v>
      </c>
      <c r="J167" s="1" t="s">
        <v>299</v>
      </c>
    </row>
    <row r="168" s="1" customFormat="1" ht="24" spans="1:10">
      <c r="A168" s="17" t="s">
        <v>727</v>
      </c>
      <c r="B168" s="35" t="s">
        <v>728</v>
      </c>
      <c r="C168" s="18" t="s">
        <v>729</v>
      </c>
      <c r="D168" s="21">
        <v>0.75</v>
      </c>
      <c r="E168" s="21">
        <v>2.25</v>
      </c>
      <c r="F168" s="21">
        <v>0.75</v>
      </c>
      <c r="G168" s="21">
        <v>0</v>
      </c>
      <c r="H168" s="19">
        <v>1.5</v>
      </c>
      <c r="I168" s="20">
        <f t="shared" si="14"/>
        <v>5.625</v>
      </c>
      <c r="J168" s="1" t="s">
        <v>299</v>
      </c>
    </row>
    <row r="169" s="1" customFormat="1" ht="36" spans="1:10">
      <c r="A169" s="17" t="s">
        <v>730</v>
      </c>
      <c r="B169" s="36" t="s">
        <v>731</v>
      </c>
      <c r="C169" s="18" t="s">
        <v>732</v>
      </c>
      <c r="D169" s="21">
        <v>0.75</v>
      </c>
      <c r="E169" s="21">
        <v>2.25</v>
      </c>
      <c r="F169" s="21">
        <v>1</v>
      </c>
      <c r="G169" s="21">
        <v>0</v>
      </c>
      <c r="H169" s="19">
        <v>1.5</v>
      </c>
      <c r="I169" s="20">
        <f t="shared" si="14"/>
        <v>6</v>
      </c>
      <c r="J169" s="1" t="s">
        <v>299</v>
      </c>
    </row>
    <row r="170" s="1" customFormat="1" ht="24" spans="1:10">
      <c r="A170" s="17" t="s">
        <v>733</v>
      </c>
      <c r="B170" s="36" t="s">
        <v>734</v>
      </c>
      <c r="C170" s="18" t="s">
        <v>735</v>
      </c>
      <c r="D170" s="21">
        <v>0.25</v>
      </c>
      <c r="E170" s="21">
        <v>2</v>
      </c>
      <c r="F170" s="21">
        <v>0.75</v>
      </c>
      <c r="G170" s="21">
        <v>0</v>
      </c>
      <c r="H170" s="19">
        <v>1.5</v>
      </c>
      <c r="I170" s="20">
        <f t="shared" si="14"/>
        <v>4.5</v>
      </c>
      <c r="J170" s="1" t="s">
        <v>299</v>
      </c>
    </row>
    <row r="171" s="1" customFormat="1" ht="36" spans="1:10">
      <c r="A171" s="17" t="s">
        <v>736</v>
      </c>
      <c r="B171" s="36" t="s">
        <v>737</v>
      </c>
      <c r="C171" s="18" t="s">
        <v>738</v>
      </c>
      <c r="D171" s="21">
        <v>0.25</v>
      </c>
      <c r="E171" s="21">
        <v>2</v>
      </c>
      <c r="F171" s="21">
        <v>0.5</v>
      </c>
      <c r="G171" s="21">
        <v>0</v>
      </c>
      <c r="H171" s="19">
        <v>1.5</v>
      </c>
      <c r="I171" s="20">
        <f t="shared" si="14"/>
        <v>4.125</v>
      </c>
      <c r="J171" s="1" t="s">
        <v>299</v>
      </c>
    </row>
    <row r="172" s="1" customFormat="1" spans="1:10">
      <c r="A172" s="17" t="s">
        <v>739</v>
      </c>
      <c r="B172" s="36" t="s">
        <v>740</v>
      </c>
      <c r="C172" s="18" t="s">
        <v>741</v>
      </c>
      <c r="D172" s="21">
        <v>0.5</v>
      </c>
      <c r="E172" s="21">
        <v>2.25</v>
      </c>
      <c r="F172" s="21">
        <v>0.5</v>
      </c>
      <c r="G172" s="21">
        <v>0</v>
      </c>
      <c r="H172" s="19">
        <v>1.5</v>
      </c>
      <c r="I172" s="20">
        <f t="shared" si="14"/>
        <v>4.875</v>
      </c>
      <c r="J172" s="1" t="s">
        <v>299</v>
      </c>
    </row>
    <row r="173" s="1" customFormat="1" ht="48" spans="1:10">
      <c r="A173" s="17" t="s">
        <v>742</v>
      </c>
      <c r="B173" s="36" t="s">
        <v>743</v>
      </c>
      <c r="C173" s="18" t="s">
        <v>744</v>
      </c>
      <c r="D173" s="21">
        <v>0.5</v>
      </c>
      <c r="E173" s="21">
        <v>2.25</v>
      </c>
      <c r="F173" s="21">
        <v>0.75</v>
      </c>
      <c r="G173" s="21">
        <v>0</v>
      </c>
      <c r="H173" s="19">
        <v>1.5</v>
      </c>
      <c r="I173" s="20">
        <f t="shared" si="14"/>
        <v>5.25</v>
      </c>
      <c r="J173" s="1" t="s">
        <v>299</v>
      </c>
    </row>
    <row r="174" s="1" customFormat="1" ht="24" spans="1:10">
      <c r="A174" s="17" t="s">
        <v>745</v>
      </c>
      <c r="B174" s="36" t="s">
        <v>746</v>
      </c>
      <c r="C174" s="18" t="s">
        <v>747</v>
      </c>
      <c r="D174" s="21">
        <v>0.75</v>
      </c>
      <c r="E174" s="21">
        <v>2.5</v>
      </c>
      <c r="F174" s="21">
        <v>0.75</v>
      </c>
      <c r="G174" s="21">
        <v>0</v>
      </c>
      <c r="H174" s="19">
        <v>1.5</v>
      </c>
      <c r="I174" s="20">
        <f t="shared" si="14"/>
        <v>6</v>
      </c>
      <c r="J174" s="1" t="s">
        <v>299</v>
      </c>
    </row>
    <row r="175" s="1" customFormat="1" ht="36" spans="1:10">
      <c r="A175" s="17" t="s">
        <v>748</v>
      </c>
      <c r="B175" s="36" t="s">
        <v>749</v>
      </c>
      <c r="C175" s="18" t="s">
        <v>750</v>
      </c>
      <c r="D175" s="21">
        <v>0.25</v>
      </c>
      <c r="E175" s="21">
        <v>2</v>
      </c>
      <c r="F175" s="21">
        <v>0.5</v>
      </c>
      <c r="G175" s="21">
        <v>0</v>
      </c>
      <c r="H175" s="19">
        <v>1.5</v>
      </c>
      <c r="I175" s="20">
        <f t="shared" si="14"/>
        <v>4.125</v>
      </c>
      <c r="J175" s="1" t="s">
        <v>299</v>
      </c>
    </row>
    <row r="176" s="1" customFormat="1" ht="36" spans="1:10">
      <c r="A176" s="17" t="s">
        <v>751</v>
      </c>
      <c r="B176" s="36" t="s">
        <v>752</v>
      </c>
      <c r="C176" s="18" t="s">
        <v>753</v>
      </c>
      <c r="D176" s="21">
        <v>0.5</v>
      </c>
      <c r="E176" s="21">
        <v>2.25</v>
      </c>
      <c r="F176" s="21">
        <v>0.75</v>
      </c>
      <c r="G176" s="21">
        <v>0</v>
      </c>
      <c r="H176" s="19">
        <v>1.5</v>
      </c>
      <c r="I176" s="20">
        <f t="shared" si="14"/>
        <v>5.25</v>
      </c>
      <c r="J176" s="1" t="s">
        <v>299</v>
      </c>
    </row>
    <row r="177" s="1" customFormat="1" ht="36" spans="1:10">
      <c r="A177" s="17" t="s">
        <v>754</v>
      </c>
      <c r="B177" s="36" t="s">
        <v>755</v>
      </c>
      <c r="C177" s="18" t="s">
        <v>756</v>
      </c>
      <c r="D177" s="21">
        <v>0.5</v>
      </c>
      <c r="E177" s="21">
        <v>2.25</v>
      </c>
      <c r="F177" s="21">
        <v>0.75</v>
      </c>
      <c r="G177" s="21">
        <v>0</v>
      </c>
      <c r="H177" s="19">
        <v>1.5</v>
      </c>
      <c r="I177" s="20">
        <f t="shared" si="14"/>
        <v>5.25</v>
      </c>
      <c r="J177" s="1" t="s">
        <v>299</v>
      </c>
    </row>
    <row r="178" s="1" customFormat="1" ht="36" spans="1:10">
      <c r="A178" s="17" t="s">
        <v>757</v>
      </c>
      <c r="B178" s="36" t="s">
        <v>758</v>
      </c>
      <c r="C178" s="18" t="s">
        <v>759</v>
      </c>
      <c r="D178" s="21">
        <v>0.5</v>
      </c>
      <c r="E178" s="21">
        <v>2.5</v>
      </c>
      <c r="F178" s="21">
        <v>1.25</v>
      </c>
      <c r="G178" s="21">
        <v>0</v>
      </c>
      <c r="H178" s="19">
        <v>1.5</v>
      </c>
      <c r="I178" s="20">
        <f t="shared" si="14"/>
        <v>6.375</v>
      </c>
      <c r="J178" s="1" t="s">
        <v>299</v>
      </c>
    </row>
    <row r="179" s="1" customFormat="1" ht="36" spans="1:10">
      <c r="A179" s="17" t="s">
        <v>760</v>
      </c>
      <c r="B179" s="36" t="s">
        <v>761</v>
      </c>
      <c r="C179" s="18" t="s">
        <v>762</v>
      </c>
      <c r="D179" s="21">
        <v>0.75</v>
      </c>
      <c r="E179" s="21">
        <v>2.75</v>
      </c>
      <c r="F179" s="21">
        <v>1.5</v>
      </c>
      <c r="G179" s="21">
        <v>0</v>
      </c>
      <c r="H179" s="19">
        <v>1.5</v>
      </c>
      <c r="I179" s="20">
        <f t="shared" si="14"/>
        <v>7.5</v>
      </c>
      <c r="J179" s="1" t="s">
        <v>299</v>
      </c>
    </row>
    <row r="180" s="1" customFormat="1" ht="60" spans="1:10">
      <c r="A180" s="17" t="s">
        <v>763</v>
      </c>
      <c r="B180" s="36" t="s">
        <v>764</v>
      </c>
      <c r="C180" s="18" t="s">
        <v>765</v>
      </c>
      <c r="D180" s="21">
        <v>0.75</v>
      </c>
      <c r="E180" s="21">
        <v>2.75</v>
      </c>
      <c r="F180" s="21">
        <v>1.25</v>
      </c>
      <c r="G180" s="21">
        <v>0</v>
      </c>
      <c r="H180" s="19">
        <v>1.5</v>
      </c>
      <c r="I180" s="20">
        <f t="shared" si="14"/>
        <v>7.125</v>
      </c>
      <c r="J180" s="1" t="s">
        <v>299</v>
      </c>
    </row>
    <row r="181" s="1" customFormat="1" spans="1:10">
      <c r="A181" s="13" t="s">
        <v>125</v>
      </c>
      <c r="B181" s="13" t="s">
        <v>766</v>
      </c>
      <c r="C181" s="14"/>
      <c r="D181" s="15"/>
      <c r="E181" s="15"/>
      <c r="F181" s="15"/>
      <c r="G181" s="15"/>
      <c r="H181" s="15"/>
      <c r="I181" s="16">
        <f>SUM(I182:I211)</f>
        <v>180</v>
      </c>
      <c r="J181" s="1" t="s">
        <v>299</v>
      </c>
    </row>
    <row r="182" s="1" customFormat="1" ht="84" spans="1:10">
      <c r="A182" s="17">
        <v>4.1</v>
      </c>
      <c r="B182" s="17" t="s">
        <v>767</v>
      </c>
      <c r="C182" s="29" t="s">
        <v>768</v>
      </c>
      <c r="D182" s="30"/>
      <c r="E182" s="30"/>
      <c r="F182" s="30"/>
      <c r="G182" s="30"/>
      <c r="H182" s="30"/>
      <c r="I182" s="31"/>
      <c r="J182" s="1" t="s">
        <v>299</v>
      </c>
    </row>
    <row r="183" s="1" customFormat="1" ht="24" spans="1:10">
      <c r="A183" s="17" t="s">
        <v>769</v>
      </c>
      <c r="B183" s="37" t="s">
        <v>770</v>
      </c>
      <c r="C183" s="34" t="s">
        <v>771</v>
      </c>
      <c r="D183" s="21">
        <v>0.25</v>
      </c>
      <c r="E183" s="21">
        <v>1</v>
      </c>
      <c r="F183" s="21">
        <v>0.5</v>
      </c>
      <c r="G183" s="38">
        <v>0</v>
      </c>
      <c r="H183" s="19">
        <v>1.5</v>
      </c>
      <c r="I183" s="20">
        <f t="shared" ref="I183:I201" si="15">(D183+E183+F183+G183)*1.5</f>
        <v>2.625</v>
      </c>
      <c r="J183" s="1" t="s">
        <v>299</v>
      </c>
    </row>
    <row r="184" s="1" customFormat="1" ht="24" spans="1:10">
      <c r="A184" s="17" t="s">
        <v>772</v>
      </c>
      <c r="B184" s="37" t="s">
        <v>773</v>
      </c>
      <c r="C184" s="25" t="s">
        <v>774</v>
      </c>
      <c r="D184" s="21">
        <v>0.5</v>
      </c>
      <c r="E184" s="21">
        <v>3</v>
      </c>
      <c r="F184" s="21">
        <v>1.5</v>
      </c>
      <c r="G184" s="21">
        <v>0</v>
      </c>
      <c r="H184" s="19">
        <v>1.5</v>
      </c>
      <c r="I184" s="20">
        <f t="shared" si="15"/>
        <v>7.5</v>
      </c>
      <c r="J184" s="1" t="s">
        <v>299</v>
      </c>
    </row>
    <row r="185" s="1" customFormat="1" ht="24" spans="1:10">
      <c r="A185" s="17" t="s">
        <v>775</v>
      </c>
      <c r="B185" s="37" t="s">
        <v>776</v>
      </c>
      <c r="C185" s="25" t="s">
        <v>777</v>
      </c>
      <c r="D185" s="21">
        <v>0.75</v>
      </c>
      <c r="E185" s="21">
        <v>2</v>
      </c>
      <c r="F185" s="21">
        <v>1.25</v>
      </c>
      <c r="G185" s="21">
        <v>0</v>
      </c>
      <c r="H185" s="19">
        <v>1.5</v>
      </c>
      <c r="I185" s="20">
        <f t="shared" si="15"/>
        <v>6</v>
      </c>
      <c r="J185" s="1" t="s">
        <v>299</v>
      </c>
    </row>
    <row r="186" s="1" customFormat="1" spans="1:10">
      <c r="A186" s="17" t="s">
        <v>778</v>
      </c>
      <c r="B186" s="37" t="s">
        <v>779</v>
      </c>
      <c r="C186" s="25" t="s">
        <v>780</v>
      </c>
      <c r="D186" s="21">
        <v>0.75</v>
      </c>
      <c r="E186" s="21">
        <v>2</v>
      </c>
      <c r="F186" s="21">
        <v>1.5</v>
      </c>
      <c r="G186" s="21">
        <v>0</v>
      </c>
      <c r="H186" s="19">
        <v>1.5</v>
      </c>
      <c r="I186" s="20">
        <f t="shared" si="15"/>
        <v>6.375</v>
      </c>
      <c r="J186" s="1" t="s">
        <v>299</v>
      </c>
    </row>
    <row r="187" s="1" customFormat="1" spans="1:10">
      <c r="A187" s="17" t="s">
        <v>781</v>
      </c>
      <c r="B187" s="37" t="s">
        <v>782</v>
      </c>
      <c r="C187" s="25" t="s">
        <v>783</v>
      </c>
      <c r="D187" s="21">
        <v>0.5</v>
      </c>
      <c r="E187" s="21">
        <v>1.5</v>
      </c>
      <c r="F187" s="21">
        <v>0.5</v>
      </c>
      <c r="G187" s="21">
        <v>0</v>
      </c>
      <c r="H187" s="19">
        <v>1.5</v>
      </c>
      <c r="I187" s="20">
        <f t="shared" si="15"/>
        <v>3.75</v>
      </c>
      <c r="J187" s="1" t="s">
        <v>299</v>
      </c>
    </row>
    <row r="188" s="1" customFormat="1" ht="24" spans="1:10">
      <c r="A188" s="17" t="s">
        <v>784</v>
      </c>
      <c r="B188" s="37" t="s">
        <v>785</v>
      </c>
      <c r="C188" s="25" t="s">
        <v>786</v>
      </c>
      <c r="D188" s="21">
        <v>0.5</v>
      </c>
      <c r="E188" s="21">
        <v>1.5</v>
      </c>
      <c r="F188" s="21">
        <v>0.5</v>
      </c>
      <c r="G188" s="21">
        <v>0</v>
      </c>
      <c r="H188" s="19">
        <v>1.5</v>
      </c>
      <c r="I188" s="20">
        <f t="shared" si="15"/>
        <v>3.75</v>
      </c>
      <c r="J188" s="1" t="s">
        <v>299</v>
      </c>
    </row>
    <row r="189" s="1" customFormat="1" ht="24" spans="1:10">
      <c r="A189" s="17" t="s">
        <v>787</v>
      </c>
      <c r="B189" s="37" t="s">
        <v>788</v>
      </c>
      <c r="C189" s="25" t="s">
        <v>789</v>
      </c>
      <c r="D189" s="21">
        <v>0.25</v>
      </c>
      <c r="E189" s="21">
        <v>1</v>
      </c>
      <c r="F189" s="21">
        <v>0.5</v>
      </c>
      <c r="G189" s="21">
        <v>0</v>
      </c>
      <c r="H189" s="19">
        <v>1.5</v>
      </c>
      <c r="I189" s="20">
        <f t="shared" si="15"/>
        <v>2.625</v>
      </c>
      <c r="J189" s="1" t="s">
        <v>299</v>
      </c>
    </row>
    <row r="190" s="1" customFormat="1" spans="1:10">
      <c r="A190" s="17" t="s">
        <v>790</v>
      </c>
      <c r="B190" s="37" t="s">
        <v>791</v>
      </c>
      <c r="C190" s="25" t="s">
        <v>792</v>
      </c>
      <c r="D190" s="21">
        <v>0.75</v>
      </c>
      <c r="E190" s="21">
        <v>2</v>
      </c>
      <c r="F190" s="21">
        <v>1.5</v>
      </c>
      <c r="G190" s="21">
        <v>0</v>
      </c>
      <c r="H190" s="19">
        <v>1.5</v>
      </c>
      <c r="I190" s="20">
        <f t="shared" si="15"/>
        <v>6.375</v>
      </c>
      <c r="J190" s="1" t="s">
        <v>299</v>
      </c>
    </row>
    <row r="191" s="1" customFormat="1" spans="1:10">
      <c r="A191" s="17" t="s">
        <v>793</v>
      </c>
      <c r="B191" s="37" t="s">
        <v>794</v>
      </c>
      <c r="C191" s="25" t="s">
        <v>795</v>
      </c>
      <c r="D191" s="21">
        <v>0.75</v>
      </c>
      <c r="E191" s="21">
        <v>2</v>
      </c>
      <c r="F191" s="21">
        <v>1.25</v>
      </c>
      <c r="G191" s="21">
        <v>0</v>
      </c>
      <c r="H191" s="19">
        <v>1.5</v>
      </c>
      <c r="I191" s="20">
        <f t="shared" si="15"/>
        <v>6</v>
      </c>
      <c r="J191" s="1" t="s">
        <v>299</v>
      </c>
    </row>
    <row r="192" s="1" customFormat="1" spans="1:10">
      <c r="A192" s="17" t="s">
        <v>796</v>
      </c>
      <c r="B192" s="37" t="s">
        <v>797</v>
      </c>
      <c r="C192" s="34" t="s">
        <v>798</v>
      </c>
      <c r="D192" s="39">
        <v>0.25</v>
      </c>
      <c r="E192" s="21">
        <v>1</v>
      </c>
      <c r="F192" s="21">
        <v>0.5</v>
      </c>
      <c r="G192" s="38">
        <v>0</v>
      </c>
      <c r="H192" s="19">
        <v>1.5</v>
      </c>
      <c r="I192" s="20">
        <f t="shared" si="15"/>
        <v>2.625</v>
      </c>
      <c r="J192" s="1" t="s">
        <v>299</v>
      </c>
    </row>
    <row r="193" s="1" customFormat="1" ht="24" spans="1:10">
      <c r="A193" s="17" t="s">
        <v>799</v>
      </c>
      <c r="B193" s="37" t="s">
        <v>541</v>
      </c>
      <c r="C193" s="34" t="s">
        <v>542</v>
      </c>
      <c r="D193" s="39">
        <v>0.25</v>
      </c>
      <c r="E193" s="21">
        <v>1</v>
      </c>
      <c r="F193" s="21">
        <v>0.5</v>
      </c>
      <c r="G193" s="38">
        <v>0</v>
      </c>
      <c r="H193" s="19">
        <v>1.5</v>
      </c>
      <c r="I193" s="20">
        <f t="shared" si="15"/>
        <v>2.625</v>
      </c>
      <c r="J193" s="1" t="s">
        <v>299</v>
      </c>
    </row>
    <row r="194" s="1" customFormat="1" ht="24" spans="1:10">
      <c r="A194" s="17" t="s">
        <v>800</v>
      </c>
      <c r="B194" s="37" t="s">
        <v>544</v>
      </c>
      <c r="C194" s="25" t="s">
        <v>545</v>
      </c>
      <c r="D194" s="21">
        <v>0.5</v>
      </c>
      <c r="E194" s="21">
        <v>1.5</v>
      </c>
      <c r="F194" s="21">
        <v>0.5</v>
      </c>
      <c r="G194" s="21">
        <v>0</v>
      </c>
      <c r="H194" s="19">
        <v>1.5</v>
      </c>
      <c r="I194" s="20">
        <f t="shared" si="15"/>
        <v>3.75</v>
      </c>
      <c r="J194" s="1" t="s">
        <v>299</v>
      </c>
    </row>
    <row r="195" s="1" customFormat="1" ht="24" spans="1:10">
      <c r="A195" s="17" t="s">
        <v>801</v>
      </c>
      <c r="B195" s="37" t="s">
        <v>547</v>
      </c>
      <c r="C195" s="25" t="s">
        <v>548</v>
      </c>
      <c r="D195" s="21">
        <v>0.75</v>
      </c>
      <c r="E195" s="21">
        <v>2</v>
      </c>
      <c r="F195" s="21">
        <v>1.5</v>
      </c>
      <c r="G195" s="21">
        <v>0</v>
      </c>
      <c r="H195" s="19">
        <v>1.5</v>
      </c>
      <c r="I195" s="20">
        <f t="shared" si="15"/>
        <v>6.375</v>
      </c>
      <c r="J195" s="1" t="s">
        <v>299</v>
      </c>
    </row>
    <row r="196" s="1" customFormat="1" ht="24" spans="1:10">
      <c r="A196" s="17" t="s">
        <v>802</v>
      </c>
      <c r="B196" s="37" t="s">
        <v>550</v>
      </c>
      <c r="C196" s="25" t="s">
        <v>551</v>
      </c>
      <c r="D196" s="21">
        <v>0.75</v>
      </c>
      <c r="E196" s="21">
        <v>2</v>
      </c>
      <c r="F196" s="21">
        <v>1.5</v>
      </c>
      <c r="G196" s="21">
        <v>0</v>
      </c>
      <c r="H196" s="19">
        <v>1.5</v>
      </c>
      <c r="I196" s="20">
        <f t="shared" si="15"/>
        <v>6.375</v>
      </c>
      <c r="J196" s="1" t="s">
        <v>299</v>
      </c>
    </row>
    <row r="197" s="1" customFormat="1" ht="24" spans="1:10">
      <c r="A197" s="17" t="s">
        <v>803</v>
      </c>
      <c r="B197" s="37" t="s">
        <v>663</v>
      </c>
      <c r="C197" s="34" t="s">
        <v>572</v>
      </c>
      <c r="D197" s="39">
        <v>0.25</v>
      </c>
      <c r="E197" s="21">
        <v>1</v>
      </c>
      <c r="F197" s="21">
        <v>0.5</v>
      </c>
      <c r="G197" s="39">
        <v>0</v>
      </c>
      <c r="H197" s="19">
        <v>1.5</v>
      </c>
      <c r="I197" s="20">
        <f t="shared" si="15"/>
        <v>2.625</v>
      </c>
      <c r="J197" s="1" t="s">
        <v>299</v>
      </c>
    </row>
    <row r="198" s="1" customFormat="1" ht="24" spans="1:10">
      <c r="A198" s="17" t="s">
        <v>804</v>
      </c>
      <c r="B198" s="37" t="s">
        <v>665</v>
      </c>
      <c r="C198" s="34" t="s">
        <v>666</v>
      </c>
      <c r="D198" s="39">
        <v>0.25</v>
      </c>
      <c r="E198" s="21">
        <v>1</v>
      </c>
      <c r="F198" s="21">
        <v>0.5</v>
      </c>
      <c r="G198" s="39">
        <v>0</v>
      </c>
      <c r="H198" s="19">
        <v>1.5</v>
      </c>
      <c r="I198" s="20">
        <f t="shared" si="15"/>
        <v>2.625</v>
      </c>
      <c r="J198" s="1" t="s">
        <v>299</v>
      </c>
    </row>
    <row r="199" s="1" customFormat="1" ht="24" spans="1:10">
      <c r="A199" s="17" t="s">
        <v>805</v>
      </c>
      <c r="B199" s="37" t="s">
        <v>668</v>
      </c>
      <c r="C199" s="25" t="s">
        <v>666</v>
      </c>
      <c r="D199" s="21">
        <v>0.5</v>
      </c>
      <c r="E199" s="21">
        <v>1.5</v>
      </c>
      <c r="F199" s="21">
        <v>0.75</v>
      </c>
      <c r="G199" s="21">
        <v>0</v>
      </c>
      <c r="H199" s="19">
        <v>1.5</v>
      </c>
      <c r="I199" s="20">
        <f t="shared" si="15"/>
        <v>4.125</v>
      </c>
      <c r="J199" s="1" t="s">
        <v>299</v>
      </c>
    </row>
    <row r="200" s="1" customFormat="1" ht="24" spans="1:10">
      <c r="A200" s="17" t="s">
        <v>806</v>
      </c>
      <c r="B200" s="37" t="s">
        <v>670</v>
      </c>
      <c r="C200" s="25" t="s">
        <v>671</v>
      </c>
      <c r="D200" s="21">
        <v>0.75</v>
      </c>
      <c r="E200" s="21">
        <v>2</v>
      </c>
      <c r="F200" s="21">
        <v>1.5</v>
      </c>
      <c r="G200" s="21">
        <v>0</v>
      </c>
      <c r="H200" s="19">
        <v>1.5</v>
      </c>
      <c r="I200" s="20">
        <f t="shared" si="15"/>
        <v>6.375</v>
      </c>
      <c r="J200" s="1" t="s">
        <v>299</v>
      </c>
    </row>
    <row r="201" s="1" customFormat="1" spans="1:10">
      <c r="A201" s="17" t="s">
        <v>807</v>
      </c>
      <c r="B201" s="37" t="s">
        <v>716</v>
      </c>
      <c r="C201" s="25" t="s">
        <v>717</v>
      </c>
      <c r="D201" s="21">
        <v>0.75</v>
      </c>
      <c r="E201" s="21">
        <v>2</v>
      </c>
      <c r="F201" s="21">
        <v>1.25</v>
      </c>
      <c r="G201" s="21">
        <v>0</v>
      </c>
      <c r="H201" s="19">
        <v>1.5</v>
      </c>
      <c r="I201" s="20">
        <f t="shared" si="15"/>
        <v>6</v>
      </c>
      <c r="J201" s="1" t="s">
        <v>299</v>
      </c>
    </row>
    <row r="202" s="1" customFormat="1" ht="36" spans="1:10">
      <c r="A202" s="17">
        <v>4.2</v>
      </c>
      <c r="B202" s="17" t="s">
        <v>808</v>
      </c>
      <c r="C202" s="29" t="s">
        <v>809</v>
      </c>
      <c r="D202" s="21"/>
      <c r="E202" s="21"/>
      <c r="F202" s="21"/>
      <c r="G202" s="21"/>
      <c r="H202" s="19"/>
      <c r="I202" s="20"/>
      <c r="J202" s="1" t="s">
        <v>299</v>
      </c>
    </row>
    <row r="203" s="1" customFormat="1" spans="1:10">
      <c r="A203" s="17" t="s">
        <v>810</v>
      </c>
      <c r="B203" s="17" t="s">
        <v>811</v>
      </c>
      <c r="C203" s="25" t="s">
        <v>812</v>
      </c>
      <c r="D203" s="21">
        <v>0.75</v>
      </c>
      <c r="E203" s="21">
        <v>3</v>
      </c>
      <c r="F203" s="21">
        <v>1</v>
      </c>
      <c r="G203" s="21">
        <v>1</v>
      </c>
      <c r="H203" s="19">
        <v>1.5</v>
      </c>
      <c r="I203" s="20">
        <f t="shared" ref="I203:I211" si="16">(D203+E203+F203+G203)*1.5</f>
        <v>8.625</v>
      </c>
      <c r="J203" s="1" t="s">
        <v>299</v>
      </c>
    </row>
    <row r="204" s="1" customFormat="1" spans="1:10">
      <c r="A204" s="17" t="s">
        <v>813</v>
      </c>
      <c r="B204" s="37" t="s">
        <v>814</v>
      </c>
      <c r="C204" s="25" t="s">
        <v>815</v>
      </c>
      <c r="D204" s="21">
        <v>0.5</v>
      </c>
      <c r="E204" s="21">
        <v>4</v>
      </c>
      <c r="F204" s="21">
        <v>1.5</v>
      </c>
      <c r="G204" s="21">
        <v>3</v>
      </c>
      <c r="H204" s="19">
        <v>1.5</v>
      </c>
      <c r="I204" s="20">
        <f t="shared" si="16"/>
        <v>13.5</v>
      </c>
      <c r="J204" s="1" t="s">
        <v>299</v>
      </c>
    </row>
    <row r="205" s="1" customFormat="1" spans="1:10">
      <c r="A205" s="17" t="s">
        <v>816</v>
      </c>
      <c r="B205" s="37" t="s">
        <v>817</v>
      </c>
      <c r="C205" s="25" t="s">
        <v>818</v>
      </c>
      <c r="D205" s="21">
        <v>0.5</v>
      </c>
      <c r="E205" s="21">
        <v>4</v>
      </c>
      <c r="F205" s="21">
        <v>1.5</v>
      </c>
      <c r="G205" s="21">
        <v>3</v>
      </c>
      <c r="H205" s="19">
        <v>1.5</v>
      </c>
      <c r="I205" s="20">
        <f t="shared" si="16"/>
        <v>13.5</v>
      </c>
      <c r="J205" s="1" t="s">
        <v>299</v>
      </c>
    </row>
    <row r="206" s="1" customFormat="1" spans="1:10">
      <c r="A206" s="17" t="s">
        <v>819</v>
      </c>
      <c r="B206" s="37" t="s">
        <v>820</v>
      </c>
      <c r="C206" s="25" t="s">
        <v>821</v>
      </c>
      <c r="D206" s="21">
        <v>0.75</v>
      </c>
      <c r="E206" s="21">
        <v>2</v>
      </c>
      <c r="F206" s="21">
        <v>1.25</v>
      </c>
      <c r="G206" s="21">
        <v>0</v>
      </c>
      <c r="H206" s="19">
        <v>1.5</v>
      </c>
      <c r="I206" s="20">
        <f t="shared" si="16"/>
        <v>6</v>
      </c>
      <c r="J206" s="1" t="s">
        <v>299</v>
      </c>
    </row>
    <row r="207" s="1" customFormat="1" spans="1:10">
      <c r="A207" s="17" t="s">
        <v>822</v>
      </c>
      <c r="B207" s="37" t="s">
        <v>823</v>
      </c>
      <c r="C207" s="25" t="s">
        <v>824</v>
      </c>
      <c r="D207" s="21">
        <v>0.75</v>
      </c>
      <c r="E207" s="21">
        <v>3</v>
      </c>
      <c r="F207" s="21">
        <v>0.75</v>
      </c>
      <c r="G207" s="21">
        <v>1</v>
      </c>
      <c r="H207" s="19">
        <v>1.5</v>
      </c>
      <c r="I207" s="20">
        <f t="shared" si="16"/>
        <v>8.25</v>
      </c>
      <c r="J207" s="1" t="s">
        <v>299</v>
      </c>
    </row>
    <row r="208" s="1" customFormat="1" spans="1:10">
      <c r="A208" s="17" t="s">
        <v>825</v>
      </c>
      <c r="B208" s="37" t="s">
        <v>826</v>
      </c>
      <c r="C208" s="25" t="s">
        <v>827</v>
      </c>
      <c r="D208" s="21">
        <v>0.5</v>
      </c>
      <c r="E208" s="21">
        <v>4</v>
      </c>
      <c r="F208" s="21">
        <v>1.5</v>
      </c>
      <c r="G208" s="21">
        <v>3</v>
      </c>
      <c r="H208" s="19">
        <v>1.5</v>
      </c>
      <c r="I208" s="20">
        <f t="shared" si="16"/>
        <v>13.5</v>
      </c>
      <c r="J208" s="1" t="s">
        <v>299</v>
      </c>
    </row>
    <row r="209" s="1" customFormat="1" spans="1:10">
      <c r="A209" s="17" t="s">
        <v>828</v>
      </c>
      <c r="B209" s="37" t="s">
        <v>829</v>
      </c>
      <c r="C209" s="25" t="s">
        <v>830</v>
      </c>
      <c r="D209" s="21">
        <v>0.75</v>
      </c>
      <c r="E209" s="21">
        <v>3</v>
      </c>
      <c r="F209" s="21">
        <v>1</v>
      </c>
      <c r="G209" s="21">
        <v>1</v>
      </c>
      <c r="H209" s="19">
        <v>1.5</v>
      </c>
      <c r="I209" s="20">
        <f t="shared" si="16"/>
        <v>8.625</v>
      </c>
      <c r="J209" s="1" t="s">
        <v>299</v>
      </c>
    </row>
    <row r="210" s="1" customFormat="1" spans="1:10">
      <c r="A210" s="17" t="s">
        <v>831</v>
      </c>
      <c r="B210" s="37" t="s">
        <v>832</v>
      </c>
      <c r="C210" s="25" t="s">
        <v>833</v>
      </c>
      <c r="D210" s="21">
        <v>0.75</v>
      </c>
      <c r="E210" s="21">
        <v>2</v>
      </c>
      <c r="F210" s="21">
        <v>1.5</v>
      </c>
      <c r="G210" s="21">
        <v>0</v>
      </c>
      <c r="H210" s="19">
        <v>1.5</v>
      </c>
      <c r="I210" s="20">
        <f t="shared" si="16"/>
        <v>6.375</v>
      </c>
      <c r="J210" s="1" t="s">
        <v>299</v>
      </c>
    </row>
    <row r="211" s="1" customFormat="1" ht="24" spans="1:10">
      <c r="A211" s="17" t="s">
        <v>834</v>
      </c>
      <c r="B211" s="37" t="s">
        <v>835</v>
      </c>
      <c r="C211" s="25" t="s">
        <v>836</v>
      </c>
      <c r="D211" s="21">
        <v>0.5</v>
      </c>
      <c r="E211" s="21">
        <v>4</v>
      </c>
      <c r="F211" s="21">
        <v>1.25</v>
      </c>
      <c r="G211" s="21">
        <v>3</v>
      </c>
      <c r="H211" s="19">
        <v>1.5</v>
      </c>
      <c r="I211" s="20">
        <f t="shared" si="16"/>
        <v>13.125</v>
      </c>
      <c r="J211" s="1" t="s">
        <v>299</v>
      </c>
    </row>
    <row r="212" s="1" customFormat="1" spans="1:10">
      <c r="A212" s="13" t="s">
        <v>135</v>
      </c>
      <c r="B212" s="13" t="s">
        <v>837</v>
      </c>
      <c r="C212" s="14"/>
      <c r="D212" s="15"/>
      <c r="E212" s="15"/>
      <c r="F212" s="15"/>
      <c r="G212" s="15"/>
      <c r="H212" s="15"/>
      <c r="I212" s="16">
        <f>SUM(I213:I246)</f>
        <v>40.125</v>
      </c>
      <c r="J212" s="1" t="s">
        <v>299</v>
      </c>
    </row>
    <row r="213" s="1" customFormat="1" ht="36" spans="1:10">
      <c r="A213" s="17">
        <v>5.1</v>
      </c>
      <c r="B213" s="17" t="s">
        <v>838</v>
      </c>
      <c r="C213" s="29" t="s">
        <v>839</v>
      </c>
      <c r="D213" s="30"/>
      <c r="E213" s="30"/>
      <c r="F213" s="30"/>
      <c r="G213" s="30"/>
      <c r="H213" s="30"/>
      <c r="I213" s="31"/>
      <c r="J213" s="1" t="s">
        <v>299</v>
      </c>
    </row>
    <row r="214" s="1" customFormat="1" spans="1:10">
      <c r="A214" s="17" t="s">
        <v>840</v>
      </c>
      <c r="B214" s="17" t="s">
        <v>841</v>
      </c>
      <c r="C214" s="40" t="s">
        <v>842</v>
      </c>
      <c r="D214" s="24">
        <v>0.25</v>
      </c>
      <c r="E214" s="24">
        <v>0.75</v>
      </c>
      <c r="F214" s="24">
        <v>0.5</v>
      </c>
      <c r="G214" s="24">
        <v>0</v>
      </c>
      <c r="H214" s="19">
        <v>1.5</v>
      </c>
      <c r="I214" s="20">
        <f t="shared" ref="I214:I233" si="17">(D214+E214+F214+G214)*1.5</f>
        <v>2.25</v>
      </c>
      <c r="J214" s="1" t="s">
        <v>299</v>
      </c>
    </row>
    <row r="215" s="1" customFormat="1" spans="1:10">
      <c r="A215" s="17" t="s">
        <v>843</v>
      </c>
      <c r="B215" s="17" t="s">
        <v>844</v>
      </c>
      <c r="C215" s="40" t="s">
        <v>845</v>
      </c>
      <c r="D215" s="28">
        <v>0</v>
      </c>
      <c r="E215" s="28">
        <v>0.25</v>
      </c>
      <c r="F215" s="28">
        <v>0.25</v>
      </c>
      <c r="G215" s="28">
        <v>0</v>
      </c>
      <c r="H215" s="19">
        <v>1.5</v>
      </c>
      <c r="I215" s="20">
        <f t="shared" si="17"/>
        <v>0.75</v>
      </c>
      <c r="J215" s="1" t="s">
        <v>299</v>
      </c>
    </row>
    <row r="216" s="1" customFormat="1" spans="1:10">
      <c r="A216" s="17" t="s">
        <v>846</v>
      </c>
      <c r="B216" s="35" t="s">
        <v>847</v>
      </c>
      <c r="C216" s="40" t="s">
        <v>848</v>
      </c>
      <c r="D216" s="28">
        <v>0</v>
      </c>
      <c r="E216" s="24">
        <v>0.75</v>
      </c>
      <c r="F216" s="28">
        <v>0.5</v>
      </c>
      <c r="G216" s="28">
        <v>0</v>
      </c>
      <c r="H216" s="19">
        <v>1.5</v>
      </c>
      <c r="I216" s="20">
        <f t="shared" si="17"/>
        <v>1.875</v>
      </c>
      <c r="J216" s="1" t="s">
        <v>299</v>
      </c>
    </row>
    <row r="217" s="1" customFormat="1" spans="1:10">
      <c r="A217" s="17" t="s">
        <v>849</v>
      </c>
      <c r="B217" s="35" t="s">
        <v>850</v>
      </c>
      <c r="C217" s="40" t="s">
        <v>851</v>
      </c>
      <c r="D217" s="28">
        <v>0</v>
      </c>
      <c r="E217" s="28">
        <v>0.25</v>
      </c>
      <c r="F217" s="28">
        <v>0.25</v>
      </c>
      <c r="G217" s="28">
        <v>0</v>
      </c>
      <c r="H217" s="19">
        <v>1.5</v>
      </c>
      <c r="I217" s="20">
        <f t="shared" si="17"/>
        <v>0.75</v>
      </c>
      <c r="J217" s="1" t="s">
        <v>299</v>
      </c>
    </row>
    <row r="218" s="1" customFormat="1" spans="1:10">
      <c r="A218" s="17" t="s">
        <v>852</v>
      </c>
      <c r="B218" s="36" t="s">
        <v>853</v>
      </c>
      <c r="C218" s="40" t="s">
        <v>854</v>
      </c>
      <c r="D218" s="28">
        <v>0</v>
      </c>
      <c r="E218" s="28">
        <v>0.25</v>
      </c>
      <c r="F218" s="28">
        <v>0.25</v>
      </c>
      <c r="G218" s="28">
        <v>0</v>
      </c>
      <c r="H218" s="19">
        <v>1.5</v>
      </c>
      <c r="I218" s="20">
        <f t="shared" si="17"/>
        <v>0.75</v>
      </c>
      <c r="J218" s="1" t="s">
        <v>299</v>
      </c>
    </row>
    <row r="219" s="1" customFormat="1" ht="24" spans="1:10">
      <c r="A219" s="17" t="s">
        <v>855</v>
      </c>
      <c r="B219" s="36" t="s">
        <v>856</v>
      </c>
      <c r="C219" s="40" t="s">
        <v>857</v>
      </c>
      <c r="D219" s="28">
        <v>0</v>
      </c>
      <c r="E219" s="28">
        <v>0.25</v>
      </c>
      <c r="F219" s="28">
        <v>0.25</v>
      </c>
      <c r="G219" s="28">
        <v>0</v>
      </c>
      <c r="H219" s="19">
        <v>1.5</v>
      </c>
      <c r="I219" s="20">
        <f t="shared" si="17"/>
        <v>0.75</v>
      </c>
      <c r="J219" s="1" t="s">
        <v>299</v>
      </c>
    </row>
    <row r="220" s="1" customFormat="1" ht="36" spans="1:10">
      <c r="A220" s="17" t="s">
        <v>858</v>
      </c>
      <c r="B220" s="36" t="s">
        <v>859</v>
      </c>
      <c r="C220" s="40" t="s">
        <v>860</v>
      </c>
      <c r="D220" s="24">
        <v>0.25</v>
      </c>
      <c r="E220" s="24">
        <v>1.25</v>
      </c>
      <c r="F220" s="24">
        <v>0.5</v>
      </c>
      <c r="G220" s="24">
        <v>0</v>
      </c>
      <c r="H220" s="19">
        <v>1.5</v>
      </c>
      <c r="I220" s="20">
        <f t="shared" si="17"/>
        <v>3</v>
      </c>
      <c r="J220" s="1" t="s">
        <v>299</v>
      </c>
    </row>
    <row r="221" s="1" customFormat="1" ht="24" spans="1:10">
      <c r="A221" s="17" t="s">
        <v>861</v>
      </c>
      <c r="B221" s="36" t="s">
        <v>862</v>
      </c>
      <c r="C221" s="23" t="s">
        <v>863</v>
      </c>
      <c r="D221" s="28">
        <v>0</v>
      </c>
      <c r="E221" s="24">
        <v>0.75</v>
      </c>
      <c r="F221" s="28">
        <v>0.5</v>
      </c>
      <c r="G221" s="28">
        <v>0</v>
      </c>
      <c r="H221" s="19">
        <v>1.5</v>
      </c>
      <c r="I221" s="20">
        <f t="shared" si="17"/>
        <v>1.875</v>
      </c>
      <c r="J221" s="1" t="s">
        <v>299</v>
      </c>
    </row>
    <row r="222" s="1" customFormat="1" spans="1:10">
      <c r="A222" s="17" t="s">
        <v>864</v>
      </c>
      <c r="B222" s="36" t="s">
        <v>865</v>
      </c>
      <c r="C222" s="23" t="s">
        <v>866</v>
      </c>
      <c r="D222" s="28">
        <v>0</v>
      </c>
      <c r="E222" s="28">
        <v>0.5</v>
      </c>
      <c r="F222" s="28">
        <v>0.25</v>
      </c>
      <c r="G222" s="28">
        <v>0</v>
      </c>
      <c r="H222" s="19">
        <v>1.5</v>
      </c>
      <c r="I222" s="20">
        <f t="shared" si="17"/>
        <v>1.125</v>
      </c>
      <c r="J222" s="1" t="s">
        <v>299</v>
      </c>
    </row>
    <row r="223" s="1" customFormat="1" spans="1:10">
      <c r="A223" s="17" t="s">
        <v>867</v>
      </c>
      <c r="B223" s="36" t="s">
        <v>868</v>
      </c>
      <c r="C223" s="23" t="s">
        <v>869</v>
      </c>
      <c r="D223" s="28">
        <v>0</v>
      </c>
      <c r="E223" s="28">
        <v>0.5</v>
      </c>
      <c r="F223" s="28">
        <v>0.25</v>
      </c>
      <c r="G223" s="28">
        <v>0</v>
      </c>
      <c r="H223" s="19">
        <v>1.5</v>
      </c>
      <c r="I223" s="20">
        <f t="shared" si="17"/>
        <v>1.125</v>
      </c>
      <c r="J223" s="1" t="s">
        <v>299</v>
      </c>
    </row>
    <row r="224" s="1" customFormat="1" spans="1:10">
      <c r="A224" s="17" t="s">
        <v>870</v>
      </c>
      <c r="B224" s="36" t="s">
        <v>871</v>
      </c>
      <c r="C224" s="23" t="s">
        <v>872</v>
      </c>
      <c r="D224" s="28">
        <v>0</v>
      </c>
      <c r="E224" s="24">
        <v>0.75</v>
      </c>
      <c r="F224" s="28">
        <v>0.5</v>
      </c>
      <c r="G224" s="28">
        <v>0</v>
      </c>
      <c r="H224" s="19">
        <v>1.5</v>
      </c>
      <c r="I224" s="20">
        <f t="shared" si="17"/>
        <v>1.875</v>
      </c>
      <c r="J224" s="1" t="s">
        <v>299</v>
      </c>
    </row>
    <row r="225" s="1" customFormat="1" spans="1:10">
      <c r="A225" s="17" t="s">
        <v>873</v>
      </c>
      <c r="B225" s="36" t="s">
        <v>874</v>
      </c>
      <c r="C225" s="23" t="s">
        <v>875</v>
      </c>
      <c r="D225" s="28">
        <v>0</v>
      </c>
      <c r="E225" s="24">
        <v>0.5</v>
      </c>
      <c r="F225" s="28">
        <v>0.25</v>
      </c>
      <c r="G225" s="28">
        <v>0</v>
      </c>
      <c r="H225" s="19">
        <v>1.5</v>
      </c>
      <c r="I225" s="20">
        <f t="shared" si="17"/>
        <v>1.125</v>
      </c>
      <c r="J225" s="1" t="s">
        <v>299</v>
      </c>
    </row>
    <row r="226" s="1" customFormat="1" spans="1:10">
      <c r="A226" s="17" t="s">
        <v>876</v>
      </c>
      <c r="B226" s="36" t="s">
        <v>877</v>
      </c>
      <c r="C226" s="23" t="s">
        <v>878</v>
      </c>
      <c r="D226" s="24">
        <v>0.25</v>
      </c>
      <c r="E226" s="24">
        <v>0.75</v>
      </c>
      <c r="F226" s="24">
        <v>0.5</v>
      </c>
      <c r="G226" s="24">
        <v>0</v>
      </c>
      <c r="H226" s="19">
        <v>1.5</v>
      </c>
      <c r="I226" s="20">
        <f t="shared" si="17"/>
        <v>2.25</v>
      </c>
      <c r="J226" s="1" t="s">
        <v>299</v>
      </c>
    </row>
    <row r="227" s="1" customFormat="1" spans="1:10">
      <c r="A227" s="17" t="s">
        <v>879</v>
      </c>
      <c r="B227" s="17" t="s">
        <v>880</v>
      </c>
      <c r="C227" s="23" t="s">
        <v>881</v>
      </c>
      <c r="D227" s="28">
        <v>0</v>
      </c>
      <c r="E227" s="28">
        <v>1</v>
      </c>
      <c r="F227" s="28">
        <v>0.5</v>
      </c>
      <c r="G227" s="28">
        <v>0</v>
      </c>
      <c r="H227" s="19">
        <v>1.5</v>
      </c>
      <c r="I227" s="20">
        <f t="shared" si="17"/>
        <v>2.25</v>
      </c>
      <c r="J227" s="1" t="s">
        <v>299</v>
      </c>
    </row>
    <row r="228" s="1" customFormat="1" spans="1:10">
      <c r="A228" s="17" t="s">
        <v>882</v>
      </c>
      <c r="B228" s="35" t="s">
        <v>883</v>
      </c>
      <c r="C228" s="23" t="s">
        <v>884</v>
      </c>
      <c r="D228" s="28">
        <v>0</v>
      </c>
      <c r="E228" s="28">
        <v>0.5</v>
      </c>
      <c r="F228" s="28">
        <v>0.25</v>
      </c>
      <c r="G228" s="28">
        <v>0</v>
      </c>
      <c r="H228" s="19">
        <v>1.5</v>
      </c>
      <c r="I228" s="20">
        <f t="shared" si="17"/>
        <v>1.125</v>
      </c>
      <c r="J228" s="1" t="s">
        <v>299</v>
      </c>
    </row>
    <row r="229" s="1" customFormat="1" spans="1:10">
      <c r="A229" s="17" t="s">
        <v>885</v>
      </c>
      <c r="B229" s="35" t="s">
        <v>886</v>
      </c>
      <c r="C229" s="23" t="s">
        <v>887</v>
      </c>
      <c r="D229" s="28">
        <v>0</v>
      </c>
      <c r="E229" s="28">
        <v>1</v>
      </c>
      <c r="F229" s="28">
        <v>0.5</v>
      </c>
      <c r="G229" s="28">
        <v>0</v>
      </c>
      <c r="H229" s="19">
        <v>1.5</v>
      </c>
      <c r="I229" s="20">
        <f t="shared" si="17"/>
        <v>2.25</v>
      </c>
      <c r="J229" s="1" t="s">
        <v>299</v>
      </c>
    </row>
    <row r="230" s="1" customFormat="1" spans="1:10">
      <c r="A230" s="17" t="s">
        <v>888</v>
      </c>
      <c r="B230" s="36" t="s">
        <v>889</v>
      </c>
      <c r="C230" s="23" t="s">
        <v>890</v>
      </c>
      <c r="D230" s="28">
        <v>0</v>
      </c>
      <c r="E230" s="28">
        <v>0.25</v>
      </c>
      <c r="F230" s="28">
        <v>0.25</v>
      </c>
      <c r="G230" s="28">
        <v>0</v>
      </c>
      <c r="H230" s="19">
        <v>1.5</v>
      </c>
      <c r="I230" s="20">
        <f t="shared" si="17"/>
        <v>0.75</v>
      </c>
      <c r="J230" s="1" t="s">
        <v>299</v>
      </c>
    </row>
    <row r="231" s="1" customFormat="1" spans="1:10">
      <c r="A231" s="17" t="s">
        <v>891</v>
      </c>
      <c r="B231" s="36" t="s">
        <v>892</v>
      </c>
      <c r="C231" s="23" t="s">
        <v>893</v>
      </c>
      <c r="D231" s="28">
        <v>0</v>
      </c>
      <c r="E231" s="28">
        <v>0.75</v>
      </c>
      <c r="F231" s="28">
        <v>0.5</v>
      </c>
      <c r="G231" s="28">
        <v>0</v>
      </c>
      <c r="H231" s="19">
        <v>1.5</v>
      </c>
      <c r="I231" s="20">
        <f t="shared" si="17"/>
        <v>1.875</v>
      </c>
      <c r="J231" s="1" t="s">
        <v>299</v>
      </c>
    </row>
    <row r="232" s="1" customFormat="1" spans="1:10">
      <c r="A232" s="17" t="s">
        <v>894</v>
      </c>
      <c r="B232" s="36" t="s">
        <v>895</v>
      </c>
      <c r="C232" s="23" t="s">
        <v>896</v>
      </c>
      <c r="D232" s="28">
        <v>0</v>
      </c>
      <c r="E232" s="28">
        <v>0.25</v>
      </c>
      <c r="F232" s="28">
        <v>0.25</v>
      </c>
      <c r="G232" s="28">
        <v>0</v>
      </c>
      <c r="H232" s="19">
        <v>1.5</v>
      </c>
      <c r="I232" s="20">
        <f t="shared" si="17"/>
        <v>0.75</v>
      </c>
      <c r="J232" s="1" t="s">
        <v>299</v>
      </c>
    </row>
    <row r="233" s="1" customFormat="1" spans="1:10">
      <c r="A233" s="17" t="s">
        <v>897</v>
      </c>
      <c r="B233" s="36" t="s">
        <v>898</v>
      </c>
      <c r="C233" s="23" t="s">
        <v>899</v>
      </c>
      <c r="D233" s="28">
        <v>0</v>
      </c>
      <c r="E233" s="24">
        <v>0.25</v>
      </c>
      <c r="F233" s="28">
        <v>0.25</v>
      </c>
      <c r="G233" s="28">
        <v>0</v>
      </c>
      <c r="H233" s="19">
        <v>1.5</v>
      </c>
      <c r="I233" s="20">
        <f t="shared" si="17"/>
        <v>0.75</v>
      </c>
      <c r="J233" s="1" t="s">
        <v>299</v>
      </c>
    </row>
    <row r="234" s="1" customFormat="1" ht="24" spans="1:10">
      <c r="A234" s="17">
        <v>5.2</v>
      </c>
      <c r="B234" s="17" t="s">
        <v>900</v>
      </c>
      <c r="C234" s="23" t="s">
        <v>901</v>
      </c>
      <c r="D234" s="30"/>
      <c r="E234" s="30"/>
      <c r="F234" s="30"/>
      <c r="G234" s="30"/>
      <c r="H234" s="30"/>
      <c r="I234" s="31"/>
      <c r="J234" s="1" t="s">
        <v>299</v>
      </c>
    </row>
    <row r="235" s="1" customFormat="1" ht="24" spans="1:10">
      <c r="A235" s="17" t="s">
        <v>902</v>
      </c>
      <c r="B235" s="17" t="s">
        <v>273</v>
      </c>
      <c r="C235" s="23" t="s">
        <v>903</v>
      </c>
      <c r="D235" s="28">
        <v>0</v>
      </c>
      <c r="E235" s="28">
        <v>0.25</v>
      </c>
      <c r="F235" s="28">
        <v>0.25</v>
      </c>
      <c r="G235" s="28">
        <v>0</v>
      </c>
      <c r="H235" s="19">
        <v>1.5</v>
      </c>
      <c r="I235" s="20">
        <f t="shared" ref="I235:I246" si="18">(D235+E235+F235+G235)*1.5</f>
        <v>0.75</v>
      </c>
      <c r="J235" s="1" t="s">
        <v>299</v>
      </c>
    </row>
    <row r="236" s="1" customFormat="1" spans="1:10">
      <c r="A236" s="17" t="s">
        <v>904</v>
      </c>
      <c r="B236" s="35" t="s">
        <v>275</v>
      </c>
      <c r="C236" s="23" t="s">
        <v>905</v>
      </c>
      <c r="D236" s="28">
        <v>0</v>
      </c>
      <c r="E236" s="28">
        <v>0.25</v>
      </c>
      <c r="F236" s="28">
        <v>0.25</v>
      </c>
      <c r="G236" s="28">
        <v>0</v>
      </c>
      <c r="H236" s="19">
        <v>1.5</v>
      </c>
      <c r="I236" s="20">
        <f t="shared" si="18"/>
        <v>0.75</v>
      </c>
      <c r="J236" s="1" t="s">
        <v>299</v>
      </c>
    </row>
    <row r="237" s="1" customFormat="1" ht="36" spans="1:10">
      <c r="A237" s="17" t="s">
        <v>906</v>
      </c>
      <c r="B237" s="35" t="s">
        <v>277</v>
      </c>
      <c r="C237" s="23" t="s">
        <v>907</v>
      </c>
      <c r="D237" s="28">
        <v>0</v>
      </c>
      <c r="E237" s="28">
        <v>0.25</v>
      </c>
      <c r="F237" s="28">
        <v>0.25</v>
      </c>
      <c r="G237" s="28">
        <v>0</v>
      </c>
      <c r="H237" s="19">
        <v>1.5</v>
      </c>
      <c r="I237" s="20">
        <f t="shared" si="18"/>
        <v>0.75</v>
      </c>
      <c r="J237" s="1" t="s">
        <v>299</v>
      </c>
    </row>
    <row r="238" s="1" customFormat="1" spans="1:10">
      <c r="A238" s="17" t="s">
        <v>908</v>
      </c>
      <c r="B238" s="36" t="s">
        <v>279</v>
      </c>
      <c r="C238" s="23" t="s">
        <v>909</v>
      </c>
      <c r="D238" s="28">
        <v>0</v>
      </c>
      <c r="E238" s="28">
        <v>0.25</v>
      </c>
      <c r="F238" s="28">
        <v>0.25</v>
      </c>
      <c r="G238" s="28">
        <v>0</v>
      </c>
      <c r="H238" s="19">
        <v>1.5</v>
      </c>
      <c r="I238" s="20">
        <f t="shared" si="18"/>
        <v>0.75</v>
      </c>
      <c r="J238" s="1" t="s">
        <v>299</v>
      </c>
    </row>
    <row r="239" s="1" customFormat="1" spans="1:10">
      <c r="A239" s="17" t="s">
        <v>910</v>
      </c>
      <c r="B239" s="36" t="s">
        <v>911</v>
      </c>
      <c r="C239" s="23" t="s">
        <v>912</v>
      </c>
      <c r="D239" s="28">
        <v>0</v>
      </c>
      <c r="E239" s="28">
        <v>0.25</v>
      </c>
      <c r="F239" s="28">
        <v>0.25</v>
      </c>
      <c r="G239" s="28">
        <v>0</v>
      </c>
      <c r="H239" s="19">
        <v>1.5</v>
      </c>
      <c r="I239" s="20">
        <f t="shared" si="18"/>
        <v>0.75</v>
      </c>
      <c r="J239" s="1" t="s">
        <v>299</v>
      </c>
    </row>
    <row r="240" s="1" customFormat="1" ht="24" spans="1:10">
      <c r="A240" s="17" t="s">
        <v>913</v>
      </c>
      <c r="B240" s="36" t="s">
        <v>914</v>
      </c>
      <c r="C240" s="23" t="s">
        <v>915</v>
      </c>
      <c r="D240" s="28">
        <v>0</v>
      </c>
      <c r="E240" s="28">
        <v>0.5</v>
      </c>
      <c r="F240" s="28">
        <v>0.25</v>
      </c>
      <c r="G240" s="28">
        <v>0</v>
      </c>
      <c r="H240" s="19">
        <v>1.5</v>
      </c>
      <c r="I240" s="20">
        <f t="shared" si="18"/>
        <v>1.125</v>
      </c>
      <c r="J240" s="1" t="s">
        <v>299</v>
      </c>
    </row>
    <row r="241" s="1" customFormat="1" spans="1:10">
      <c r="A241" s="17" t="s">
        <v>916</v>
      </c>
      <c r="B241" s="36" t="s">
        <v>917</v>
      </c>
      <c r="C241" s="23" t="s">
        <v>918</v>
      </c>
      <c r="D241" s="28">
        <v>0</v>
      </c>
      <c r="E241" s="28">
        <v>0.25</v>
      </c>
      <c r="F241" s="28">
        <v>0.25</v>
      </c>
      <c r="G241" s="28">
        <v>0</v>
      </c>
      <c r="H241" s="19">
        <v>1.5</v>
      </c>
      <c r="I241" s="20">
        <f t="shared" si="18"/>
        <v>0.75</v>
      </c>
      <c r="J241" s="1" t="s">
        <v>299</v>
      </c>
    </row>
    <row r="242" s="1" customFormat="1" ht="24" spans="1:10">
      <c r="A242" s="17" t="s">
        <v>919</v>
      </c>
      <c r="B242" s="36" t="s">
        <v>920</v>
      </c>
      <c r="C242" s="23" t="s">
        <v>921</v>
      </c>
      <c r="D242" s="28">
        <v>0</v>
      </c>
      <c r="E242" s="28">
        <v>0.25</v>
      </c>
      <c r="F242" s="28">
        <v>0.25</v>
      </c>
      <c r="G242" s="28">
        <v>0</v>
      </c>
      <c r="H242" s="19">
        <v>1.5</v>
      </c>
      <c r="I242" s="20">
        <f t="shared" si="18"/>
        <v>0.75</v>
      </c>
      <c r="J242" s="1" t="s">
        <v>299</v>
      </c>
    </row>
    <row r="243" s="1" customFormat="1" ht="24" spans="1:10">
      <c r="A243" s="17" t="s">
        <v>922</v>
      </c>
      <c r="B243" s="36" t="s">
        <v>923</v>
      </c>
      <c r="C243" s="29" t="s">
        <v>924</v>
      </c>
      <c r="D243" s="28">
        <v>0</v>
      </c>
      <c r="E243" s="28">
        <v>0.75</v>
      </c>
      <c r="F243" s="28">
        <v>0.25</v>
      </c>
      <c r="G243" s="28">
        <v>0</v>
      </c>
      <c r="H243" s="19">
        <v>1.5</v>
      </c>
      <c r="I243" s="20">
        <f t="shared" si="18"/>
        <v>1.5</v>
      </c>
      <c r="J243" s="1" t="s">
        <v>299</v>
      </c>
    </row>
    <row r="244" s="1" customFormat="1" spans="1:10">
      <c r="A244" s="17" t="s">
        <v>925</v>
      </c>
      <c r="B244" s="36" t="s">
        <v>926</v>
      </c>
      <c r="C244" s="23" t="s">
        <v>927</v>
      </c>
      <c r="D244" s="28">
        <v>0</v>
      </c>
      <c r="E244" s="28">
        <v>0.25</v>
      </c>
      <c r="F244" s="28">
        <v>0.25</v>
      </c>
      <c r="G244" s="28">
        <v>0</v>
      </c>
      <c r="H244" s="19">
        <v>1.5</v>
      </c>
      <c r="I244" s="20">
        <f t="shared" si="18"/>
        <v>0.75</v>
      </c>
      <c r="J244" s="1" t="s">
        <v>299</v>
      </c>
    </row>
    <row r="245" s="1" customFormat="1" spans="1:10">
      <c r="A245" s="17" t="s">
        <v>928</v>
      </c>
      <c r="B245" s="36" t="s">
        <v>929</v>
      </c>
      <c r="C245" s="23" t="s">
        <v>930</v>
      </c>
      <c r="D245" s="28">
        <v>0</v>
      </c>
      <c r="E245" s="28">
        <v>0.25</v>
      </c>
      <c r="F245" s="28">
        <v>0.25</v>
      </c>
      <c r="G245" s="28">
        <v>0</v>
      </c>
      <c r="H245" s="19">
        <v>1.5</v>
      </c>
      <c r="I245" s="20">
        <f t="shared" si="18"/>
        <v>0.75</v>
      </c>
      <c r="J245" s="1" t="s">
        <v>299</v>
      </c>
    </row>
    <row r="246" s="1" customFormat="1" ht="60" spans="1:10">
      <c r="A246" s="17" t="s">
        <v>931</v>
      </c>
      <c r="B246" s="36" t="s">
        <v>932</v>
      </c>
      <c r="C246" s="23" t="s">
        <v>933</v>
      </c>
      <c r="D246" s="28">
        <v>0</v>
      </c>
      <c r="E246" s="28">
        <v>0.75</v>
      </c>
      <c r="F246" s="28">
        <v>0.25</v>
      </c>
      <c r="G246" s="28">
        <v>0</v>
      </c>
      <c r="H246" s="19">
        <v>1.5</v>
      </c>
      <c r="I246" s="20">
        <f t="shared" si="18"/>
        <v>1.5</v>
      </c>
      <c r="J246" s="1" t="s">
        <v>299</v>
      </c>
    </row>
    <row r="247" s="1" customFormat="1" spans="1:10">
      <c r="A247" s="13" t="s">
        <v>210</v>
      </c>
      <c r="B247" s="13" t="s">
        <v>934</v>
      </c>
      <c r="C247" s="14"/>
      <c r="D247" s="15"/>
      <c r="E247" s="15"/>
      <c r="F247" s="15"/>
      <c r="G247" s="15"/>
      <c r="H247" s="15"/>
      <c r="I247" s="16">
        <f>(I248+I269+I340+I348+I355+I364+I369+I375+I383+I392+I395+I399+I403+I409+I414+I423)</f>
        <v>324.999975</v>
      </c>
      <c r="J247" s="1" t="s">
        <v>935</v>
      </c>
    </row>
    <row r="248" s="1" customFormat="1" ht="24" spans="1:10">
      <c r="A248" s="17">
        <v>6.1</v>
      </c>
      <c r="B248" s="17" t="s">
        <v>936</v>
      </c>
      <c r="C248" s="18" t="s">
        <v>937</v>
      </c>
      <c r="D248" s="19">
        <f t="shared" ref="D248:G248" si="19">SUM(D249:D268)</f>
        <v>14</v>
      </c>
      <c r="E248" s="19">
        <f t="shared" si="19"/>
        <v>14</v>
      </c>
      <c r="F248" s="19">
        <f t="shared" si="19"/>
        <v>8</v>
      </c>
      <c r="G248" s="19">
        <f t="shared" si="19"/>
        <v>4</v>
      </c>
      <c r="H248" s="19">
        <v>1.5</v>
      </c>
      <c r="I248" s="20">
        <f t="shared" ref="I248:I311" si="20">(D248+E248+F248+G248)*1.5</f>
        <v>60</v>
      </c>
      <c r="J248" s="1" t="s">
        <v>935</v>
      </c>
    </row>
    <row r="249" s="1" customFormat="1" ht="36" spans="1:10">
      <c r="A249" s="27" t="s">
        <v>938</v>
      </c>
      <c r="B249" s="17" t="s">
        <v>939</v>
      </c>
      <c r="C249" s="18" t="s">
        <v>940</v>
      </c>
      <c r="D249" s="19">
        <v>0.7</v>
      </c>
      <c r="E249" s="19">
        <v>0.7</v>
      </c>
      <c r="F249" s="19">
        <v>0.4</v>
      </c>
      <c r="G249" s="19">
        <v>0.2</v>
      </c>
      <c r="H249" s="19">
        <v>1.5</v>
      </c>
      <c r="I249" s="20">
        <f t="shared" si="20"/>
        <v>3</v>
      </c>
      <c r="J249" s="1" t="s">
        <v>935</v>
      </c>
    </row>
    <row r="250" s="1" customFormat="1" ht="48" spans="1:10">
      <c r="A250" s="27" t="s">
        <v>941</v>
      </c>
      <c r="B250" s="17" t="s">
        <v>942</v>
      </c>
      <c r="C250" s="18" t="s">
        <v>943</v>
      </c>
      <c r="D250" s="19">
        <v>0.7</v>
      </c>
      <c r="E250" s="19">
        <v>0.7</v>
      </c>
      <c r="F250" s="19">
        <v>0.4</v>
      </c>
      <c r="G250" s="19">
        <v>0.2</v>
      </c>
      <c r="H250" s="19">
        <v>1.5</v>
      </c>
      <c r="I250" s="20">
        <f t="shared" si="20"/>
        <v>3</v>
      </c>
      <c r="J250" s="1" t="s">
        <v>935</v>
      </c>
    </row>
    <row r="251" s="1" customFormat="1" ht="48" spans="1:10">
      <c r="A251" s="27" t="s">
        <v>944</v>
      </c>
      <c r="B251" s="17" t="s">
        <v>945</v>
      </c>
      <c r="C251" s="18" t="s">
        <v>946</v>
      </c>
      <c r="D251" s="19">
        <v>0.7</v>
      </c>
      <c r="E251" s="19">
        <v>0.7</v>
      </c>
      <c r="F251" s="19">
        <v>0.4</v>
      </c>
      <c r="G251" s="19">
        <v>0.2</v>
      </c>
      <c r="H251" s="19">
        <v>1.5</v>
      </c>
      <c r="I251" s="20">
        <f t="shared" si="20"/>
        <v>3</v>
      </c>
      <c r="J251" s="1" t="s">
        <v>935</v>
      </c>
    </row>
    <row r="252" s="1" customFormat="1" ht="24" spans="1:10">
      <c r="A252" s="27" t="s">
        <v>947</v>
      </c>
      <c r="B252" s="17" t="s">
        <v>948</v>
      </c>
      <c r="C252" s="18" t="s">
        <v>949</v>
      </c>
      <c r="D252" s="19">
        <v>0.7</v>
      </c>
      <c r="E252" s="19">
        <v>0.7</v>
      </c>
      <c r="F252" s="19">
        <v>0.4</v>
      </c>
      <c r="G252" s="19">
        <v>0.2</v>
      </c>
      <c r="H252" s="19">
        <v>1.5</v>
      </c>
      <c r="I252" s="20">
        <f t="shared" si="20"/>
        <v>3</v>
      </c>
      <c r="J252" s="1" t="s">
        <v>935</v>
      </c>
    </row>
    <row r="253" s="1" customFormat="1" ht="36" spans="1:10">
      <c r="A253" s="27" t="s">
        <v>950</v>
      </c>
      <c r="B253" s="17" t="s">
        <v>951</v>
      </c>
      <c r="C253" s="18" t="s">
        <v>952</v>
      </c>
      <c r="D253" s="19">
        <v>0.7</v>
      </c>
      <c r="E253" s="19">
        <v>0.7</v>
      </c>
      <c r="F253" s="19">
        <v>0.4</v>
      </c>
      <c r="G253" s="19">
        <v>0.2</v>
      </c>
      <c r="H253" s="19">
        <v>1.5</v>
      </c>
      <c r="I253" s="20">
        <f t="shared" si="20"/>
        <v>3</v>
      </c>
      <c r="J253" s="1" t="s">
        <v>935</v>
      </c>
    </row>
    <row r="254" s="1" customFormat="1" ht="36" spans="1:10">
      <c r="A254" s="27" t="s">
        <v>953</v>
      </c>
      <c r="B254" s="17" t="s">
        <v>954</v>
      </c>
      <c r="C254" s="18" t="s">
        <v>955</v>
      </c>
      <c r="D254" s="19">
        <v>0.7</v>
      </c>
      <c r="E254" s="19">
        <v>0.7</v>
      </c>
      <c r="F254" s="19">
        <v>0.4</v>
      </c>
      <c r="G254" s="19">
        <v>0.2</v>
      </c>
      <c r="H254" s="19">
        <v>1.5</v>
      </c>
      <c r="I254" s="20">
        <f t="shared" si="20"/>
        <v>3</v>
      </c>
      <c r="J254" s="1" t="s">
        <v>935</v>
      </c>
    </row>
    <row r="255" s="1" customFormat="1" ht="36" spans="1:10">
      <c r="A255" s="27" t="s">
        <v>956</v>
      </c>
      <c r="B255" s="17" t="s">
        <v>957</v>
      </c>
      <c r="C255" s="18" t="s">
        <v>958</v>
      </c>
      <c r="D255" s="19">
        <v>0.7</v>
      </c>
      <c r="E255" s="19">
        <v>0.7</v>
      </c>
      <c r="F255" s="19">
        <v>0.4</v>
      </c>
      <c r="G255" s="19">
        <v>0.2</v>
      </c>
      <c r="H255" s="19">
        <v>1.5</v>
      </c>
      <c r="I255" s="20">
        <f t="shared" si="20"/>
        <v>3</v>
      </c>
      <c r="J255" s="1" t="s">
        <v>935</v>
      </c>
    </row>
    <row r="256" s="1" customFormat="1" ht="36" spans="1:10">
      <c r="A256" s="27" t="s">
        <v>959</v>
      </c>
      <c r="B256" s="17" t="s">
        <v>960</v>
      </c>
      <c r="C256" s="18" t="s">
        <v>961</v>
      </c>
      <c r="D256" s="19">
        <v>0.7</v>
      </c>
      <c r="E256" s="19">
        <v>0.7</v>
      </c>
      <c r="F256" s="19">
        <v>0.4</v>
      </c>
      <c r="G256" s="19">
        <v>0.2</v>
      </c>
      <c r="H256" s="19">
        <v>1.5</v>
      </c>
      <c r="I256" s="20">
        <f t="shared" si="20"/>
        <v>3</v>
      </c>
      <c r="J256" s="1" t="s">
        <v>935</v>
      </c>
    </row>
    <row r="257" s="1" customFormat="1" ht="24" spans="1:10">
      <c r="A257" s="27" t="s">
        <v>962</v>
      </c>
      <c r="B257" s="17" t="s">
        <v>963</v>
      </c>
      <c r="C257" s="18" t="s">
        <v>964</v>
      </c>
      <c r="D257" s="19">
        <v>0.7</v>
      </c>
      <c r="E257" s="19">
        <v>0.7</v>
      </c>
      <c r="F257" s="19">
        <v>0.4</v>
      </c>
      <c r="G257" s="19">
        <v>0.2</v>
      </c>
      <c r="H257" s="19">
        <v>1.5</v>
      </c>
      <c r="I257" s="20">
        <f t="shared" si="20"/>
        <v>3</v>
      </c>
      <c r="J257" s="1" t="s">
        <v>935</v>
      </c>
    </row>
    <row r="258" s="1" customFormat="1" ht="36" spans="1:10">
      <c r="A258" s="27" t="s">
        <v>965</v>
      </c>
      <c r="B258" s="17" t="s">
        <v>966</v>
      </c>
      <c r="C258" s="18" t="s">
        <v>967</v>
      </c>
      <c r="D258" s="19">
        <v>0.7</v>
      </c>
      <c r="E258" s="19">
        <v>0.7</v>
      </c>
      <c r="F258" s="19">
        <v>0.4</v>
      </c>
      <c r="G258" s="19">
        <v>0.2</v>
      </c>
      <c r="H258" s="19">
        <v>1.5</v>
      </c>
      <c r="I258" s="20">
        <f t="shared" si="20"/>
        <v>3</v>
      </c>
      <c r="J258" s="1" t="s">
        <v>935</v>
      </c>
    </row>
    <row r="259" s="1" customFormat="1" ht="24" spans="1:10">
      <c r="A259" s="27" t="s">
        <v>968</v>
      </c>
      <c r="B259" s="17" t="s">
        <v>969</v>
      </c>
      <c r="C259" s="18" t="s">
        <v>970</v>
      </c>
      <c r="D259" s="19">
        <v>0.7</v>
      </c>
      <c r="E259" s="19">
        <v>0.7</v>
      </c>
      <c r="F259" s="19">
        <v>0.4</v>
      </c>
      <c r="G259" s="19">
        <v>0.2</v>
      </c>
      <c r="H259" s="19">
        <v>1.5</v>
      </c>
      <c r="I259" s="20">
        <f t="shared" si="20"/>
        <v>3</v>
      </c>
      <c r="J259" s="1" t="s">
        <v>935</v>
      </c>
    </row>
    <row r="260" s="1" customFormat="1" ht="36" spans="1:10">
      <c r="A260" s="27" t="s">
        <v>971</v>
      </c>
      <c r="B260" s="17" t="s">
        <v>972</v>
      </c>
      <c r="C260" s="18" t="s">
        <v>973</v>
      </c>
      <c r="D260" s="19">
        <v>0.7</v>
      </c>
      <c r="E260" s="19">
        <v>0.7</v>
      </c>
      <c r="F260" s="19">
        <v>0.4</v>
      </c>
      <c r="G260" s="19">
        <v>0.2</v>
      </c>
      <c r="H260" s="19">
        <v>1.5</v>
      </c>
      <c r="I260" s="20">
        <f t="shared" si="20"/>
        <v>3</v>
      </c>
      <c r="J260" s="1" t="s">
        <v>935</v>
      </c>
    </row>
    <row r="261" s="1" customFormat="1" ht="24" spans="1:10">
      <c r="A261" s="27" t="s">
        <v>974</v>
      </c>
      <c r="B261" s="17" t="s">
        <v>975</v>
      </c>
      <c r="C261" s="18" t="s">
        <v>976</v>
      </c>
      <c r="D261" s="19">
        <v>0.7</v>
      </c>
      <c r="E261" s="19">
        <v>0.7</v>
      </c>
      <c r="F261" s="19">
        <v>0.4</v>
      </c>
      <c r="G261" s="19">
        <v>0.2</v>
      </c>
      <c r="H261" s="19">
        <v>1.5</v>
      </c>
      <c r="I261" s="20">
        <f t="shared" si="20"/>
        <v>3</v>
      </c>
      <c r="J261" s="1" t="s">
        <v>935</v>
      </c>
    </row>
    <row r="262" s="1" customFormat="1" ht="24" spans="1:10">
      <c r="A262" s="27" t="s">
        <v>977</v>
      </c>
      <c r="B262" s="17" t="s">
        <v>978</v>
      </c>
      <c r="C262" s="18" t="s">
        <v>979</v>
      </c>
      <c r="D262" s="19">
        <v>0.7</v>
      </c>
      <c r="E262" s="19">
        <v>0.7</v>
      </c>
      <c r="F262" s="19">
        <v>0.4</v>
      </c>
      <c r="G262" s="19">
        <v>0.2</v>
      </c>
      <c r="H262" s="19">
        <v>1.5</v>
      </c>
      <c r="I262" s="20">
        <f t="shared" si="20"/>
        <v>3</v>
      </c>
      <c r="J262" s="1" t="s">
        <v>935</v>
      </c>
    </row>
    <row r="263" s="1" customFormat="1" ht="36" spans="1:10">
      <c r="A263" s="27" t="s">
        <v>980</v>
      </c>
      <c r="B263" s="17" t="s">
        <v>981</v>
      </c>
      <c r="C263" s="18" t="s">
        <v>982</v>
      </c>
      <c r="D263" s="19">
        <v>0.7</v>
      </c>
      <c r="E263" s="19">
        <v>0.7</v>
      </c>
      <c r="F263" s="19">
        <v>0.4</v>
      </c>
      <c r="G263" s="19">
        <v>0.2</v>
      </c>
      <c r="H263" s="19">
        <v>1.5</v>
      </c>
      <c r="I263" s="20">
        <f t="shared" si="20"/>
        <v>3</v>
      </c>
      <c r="J263" s="1" t="s">
        <v>935</v>
      </c>
    </row>
    <row r="264" spans="1:10">
      <c r="A264" s="27" t="s">
        <v>983</v>
      </c>
      <c r="B264" s="17" t="s">
        <v>984</v>
      </c>
      <c r="C264" s="18" t="s">
        <v>985</v>
      </c>
      <c r="D264" s="19">
        <v>0.7</v>
      </c>
      <c r="E264" s="19">
        <v>0.7</v>
      </c>
      <c r="F264" s="19">
        <v>0.4</v>
      </c>
      <c r="G264" s="19">
        <v>0.2</v>
      </c>
      <c r="H264" s="19">
        <v>1.5</v>
      </c>
      <c r="I264" s="20">
        <f t="shared" si="20"/>
        <v>3</v>
      </c>
      <c r="J264" s="1" t="s">
        <v>935</v>
      </c>
    </row>
    <row r="265" ht="36" spans="1:10">
      <c r="A265" s="27" t="s">
        <v>986</v>
      </c>
      <c r="B265" s="17" t="s">
        <v>987</v>
      </c>
      <c r="C265" s="18" t="s">
        <v>988</v>
      </c>
      <c r="D265" s="19">
        <v>0.7</v>
      </c>
      <c r="E265" s="19">
        <v>0.7</v>
      </c>
      <c r="F265" s="19">
        <v>0.4</v>
      </c>
      <c r="G265" s="19">
        <v>0.2</v>
      </c>
      <c r="H265" s="19">
        <v>1.5</v>
      </c>
      <c r="I265" s="20">
        <f t="shared" si="20"/>
        <v>3</v>
      </c>
      <c r="J265" s="1" t="s">
        <v>935</v>
      </c>
    </row>
    <row r="266" ht="24" spans="1:10">
      <c r="A266" s="27" t="s">
        <v>989</v>
      </c>
      <c r="B266" s="17" t="s">
        <v>990</v>
      </c>
      <c r="C266" s="18" t="s">
        <v>991</v>
      </c>
      <c r="D266" s="19">
        <v>0.7</v>
      </c>
      <c r="E266" s="19">
        <v>0.7</v>
      </c>
      <c r="F266" s="19">
        <v>0.4</v>
      </c>
      <c r="G266" s="19">
        <v>0.2</v>
      </c>
      <c r="H266" s="19">
        <v>1.5</v>
      </c>
      <c r="I266" s="20">
        <f t="shared" si="20"/>
        <v>3</v>
      </c>
      <c r="J266" s="1" t="s">
        <v>935</v>
      </c>
    </row>
    <row r="267" ht="24" spans="1:10">
      <c r="A267" s="27" t="s">
        <v>992</v>
      </c>
      <c r="B267" s="17" t="s">
        <v>993</v>
      </c>
      <c r="C267" s="18" t="s">
        <v>994</v>
      </c>
      <c r="D267" s="19">
        <v>0.7</v>
      </c>
      <c r="E267" s="19">
        <v>0.7</v>
      </c>
      <c r="F267" s="19">
        <v>0.4</v>
      </c>
      <c r="G267" s="19">
        <v>0.2</v>
      </c>
      <c r="H267" s="19">
        <v>1.5</v>
      </c>
      <c r="I267" s="20">
        <f t="shared" si="20"/>
        <v>3</v>
      </c>
      <c r="J267" s="1" t="s">
        <v>935</v>
      </c>
    </row>
    <row r="268" spans="1:10">
      <c r="A268" s="27" t="s">
        <v>995</v>
      </c>
      <c r="B268" s="17" t="s">
        <v>996</v>
      </c>
      <c r="C268" s="18" t="s">
        <v>997</v>
      </c>
      <c r="D268" s="19">
        <v>0.7</v>
      </c>
      <c r="E268" s="19">
        <v>0.7</v>
      </c>
      <c r="F268" s="19">
        <v>0.4</v>
      </c>
      <c r="G268" s="19">
        <v>0.2</v>
      </c>
      <c r="H268" s="19">
        <v>1.5</v>
      </c>
      <c r="I268" s="20">
        <f t="shared" si="20"/>
        <v>3</v>
      </c>
      <c r="J268" s="1" t="s">
        <v>935</v>
      </c>
    </row>
    <row r="269" ht="24" spans="1:10">
      <c r="A269" s="17">
        <v>6.2</v>
      </c>
      <c r="B269" s="17" t="s">
        <v>998</v>
      </c>
      <c r="C269" s="18" t="s">
        <v>999</v>
      </c>
      <c r="D269" s="19">
        <f t="shared" ref="D269:G269" si="21">SUM(D270:D339)</f>
        <v>18.97</v>
      </c>
      <c r="E269" s="19">
        <f t="shared" si="21"/>
        <v>18.97</v>
      </c>
      <c r="F269" s="19">
        <f t="shared" si="21"/>
        <v>10.5</v>
      </c>
      <c r="G269" s="19">
        <f t="shared" si="21"/>
        <v>4.9</v>
      </c>
      <c r="H269" s="19">
        <v>1.5</v>
      </c>
      <c r="I269" s="20">
        <f t="shared" si="20"/>
        <v>80.01</v>
      </c>
      <c r="J269" s="1" t="s">
        <v>935</v>
      </c>
    </row>
    <row r="270" spans="1:10">
      <c r="A270" s="27" t="s">
        <v>1000</v>
      </c>
      <c r="B270" s="17" t="s">
        <v>1001</v>
      </c>
      <c r="C270" s="18" t="s">
        <v>1002</v>
      </c>
      <c r="D270" s="19">
        <v>0.27</v>
      </c>
      <c r="E270" s="19">
        <v>0.27</v>
      </c>
      <c r="F270" s="19">
        <v>0.15</v>
      </c>
      <c r="G270" s="19">
        <v>0.07</v>
      </c>
      <c r="H270" s="19">
        <v>1.5</v>
      </c>
      <c r="I270" s="20">
        <f t="shared" si="20"/>
        <v>1.14</v>
      </c>
      <c r="J270" s="1" t="s">
        <v>935</v>
      </c>
    </row>
    <row r="271" spans="1:10">
      <c r="A271" s="27" t="s">
        <v>1003</v>
      </c>
      <c r="B271" s="17" t="s">
        <v>1004</v>
      </c>
      <c r="C271" s="18" t="s">
        <v>1005</v>
      </c>
      <c r="D271" s="19">
        <v>0.27</v>
      </c>
      <c r="E271" s="19">
        <v>0.27</v>
      </c>
      <c r="F271" s="19">
        <v>0.15</v>
      </c>
      <c r="G271" s="19">
        <v>0.07</v>
      </c>
      <c r="H271" s="19">
        <v>1.5</v>
      </c>
      <c r="I271" s="20">
        <f t="shared" si="20"/>
        <v>1.14</v>
      </c>
      <c r="J271" s="1" t="s">
        <v>935</v>
      </c>
    </row>
    <row r="272" spans="1:10">
      <c r="A272" s="27" t="s">
        <v>1006</v>
      </c>
      <c r="B272" s="17" t="s">
        <v>1007</v>
      </c>
      <c r="C272" s="18" t="s">
        <v>1008</v>
      </c>
      <c r="D272" s="19">
        <v>0.28</v>
      </c>
      <c r="E272" s="19">
        <v>0.28</v>
      </c>
      <c r="F272" s="19">
        <v>0.15</v>
      </c>
      <c r="G272" s="19">
        <v>0.07</v>
      </c>
      <c r="H272" s="19">
        <v>1.5</v>
      </c>
      <c r="I272" s="20">
        <f t="shared" si="20"/>
        <v>1.17</v>
      </c>
      <c r="J272" s="1" t="s">
        <v>935</v>
      </c>
    </row>
    <row r="273" spans="1:10">
      <c r="A273" s="27" t="s">
        <v>1009</v>
      </c>
      <c r="B273" s="17" t="s">
        <v>1010</v>
      </c>
      <c r="C273" s="18" t="s">
        <v>1011</v>
      </c>
      <c r="D273" s="19">
        <v>0.27</v>
      </c>
      <c r="E273" s="19">
        <v>0.27</v>
      </c>
      <c r="F273" s="19">
        <v>0.15</v>
      </c>
      <c r="G273" s="19">
        <v>0.07</v>
      </c>
      <c r="H273" s="19">
        <v>1.5</v>
      </c>
      <c r="I273" s="20">
        <f t="shared" si="20"/>
        <v>1.14</v>
      </c>
      <c r="J273" s="1" t="s">
        <v>935</v>
      </c>
    </row>
    <row r="274" spans="1:10">
      <c r="A274" s="27" t="s">
        <v>1012</v>
      </c>
      <c r="B274" s="17" t="s">
        <v>1013</v>
      </c>
      <c r="C274" s="18" t="s">
        <v>1014</v>
      </c>
      <c r="D274" s="19">
        <v>0.27</v>
      </c>
      <c r="E274" s="19">
        <v>0.27</v>
      </c>
      <c r="F274" s="19">
        <v>0.15</v>
      </c>
      <c r="G274" s="19">
        <v>0.07</v>
      </c>
      <c r="H274" s="19">
        <v>1.5</v>
      </c>
      <c r="I274" s="20">
        <f t="shared" si="20"/>
        <v>1.14</v>
      </c>
      <c r="J274" s="1" t="s">
        <v>935</v>
      </c>
    </row>
    <row r="275" spans="1:10">
      <c r="A275" s="27" t="s">
        <v>1015</v>
      </c>
      <c r="B275" s="17" t="s">
        <v>1016</v>
      </c>
      <c r="C275" s="18" t="s">
        <v>1017</v>
      </c>
      <c r="D275" s="19">
        <v>0.28</v>
      </c>
      <c r="E275" s="19">
        <v>0.28</v>
      </c>
      <c r="F275" s="19">
        <v>0.15</v>
      </c>
      <c r="G275" s="19">
        <v>0.07</v>
      </c>
      <c r="H275" s="19">
        <v>1.5</v>
      </c>
      <c r="I275" s="20">
        <f t="shared" si="20"/>
        <v>1.17</v>
      </c>
      <c r="J275" s="1" t="s">
        <v>935</v>
      </c>
    </row>
    <row r="276" spans="1:10">
      <c r="A276" s="27" t="s">
        <v>1018</v>
      </c>
      <c r="B276" s="17" t="s">
        <v>1019</v>
      </c>
      <c r="C276" s="18" t="s">
        <v>1020</v>
      </c>
      <c r="D276" s="19">
        <v>0.27</v>
      </c>
      <c r="E276" s="19">
        <v>0.27</v>
      </c>
      <c r="F276" s="19">
        <v>0.15</v>
      </c>
      <c r="G276" s="19">
        <v>0.07</v>
      </c>
      <c r="H276" s="19">
        <v>1.5</v>
      </c>
      <c r="I276" s="20">
        <f t="shared" si="20"/>
        <v>1.14</v>
      </c>
      <c r="J276" s="1" t="s">
        <v>935</v>
      </c>
    </row>
    <row r="277" spans="1:10">
      <c r="A277" s="27" t="s">
        <v>1021</v>
      </c>
      <c r="B277" s="17" t="s">
        <v>1022</v>
      </c>
      <c r="C277" s="18" t="s">
        <v>1023</v>
      </c>
      <c r="D277" s="19">
        <v>0.27</v>
      </c>
      <c r="E277" s="19">
        <v>0.27</v>
      </c>
      <c r="F277" s="19">
        <v>0.15</v>
      </c>
      <c r="G277" s="19">
        <v>0.07</v>
      </c>
      <c r="H277" s="19">
        <v>1.5</v>
      </c>
      <c r="I277" s="20">
        <f t="shared" si="20"/>
        <v>1.14</v>
      </c>
      <c r="J277" s="1" t="s">
        <v>935</v>
      </c>
    </row>
    <row r="278" spans="1:10">
      <c r="A278" s="27" t="s">
        <v>1024</v>
      </c>
      <c r="B278" s="17" t="s">
        <v>1025</v>
      </c>
      <c r="C278" s="18" t="s">
        <v>1026</v>
      </c>
      <c r="D278" s="19">
        <v>0.27</v>
      </c>
      <c r="E278" s="19">
        <v>0.27</v>
      </c>
      <c r="F278" s="19">
        <v>0.15</v>
      </c>
      <c r="G278" s="19">
        <v>0.07</v>
      </c>
      <c r="H278" s="19">
        <v>1.5</v>
      </c>
      <c r="I278" s="20">
        <f t="shared" si="20"/>
        <v>1.14</v>
      </c>
      <c r="J278" s="1" t="s">
        <v>935</v>
      </c>
    </row>
    <row r="279" spans="1:10">
      <c r="A279" s="27" t="s">
        <v>1027</v>
      </c>
      <c r="B279" s="17" t="s">
        <v>1028</v>
      </c>
      <c r="C279" s="18" t="s">
        <v>1029</v>
      </c>
      <c r="D279" s="19">
        <v>0.27</v>
      </c>
      <c r="E279" s="19">
        <v>0.27</v>
      </c>
      <c r="F279" s="19">
        <v>0.15</v>
      </c>
      <c r="G279" s="19">
        <v>0.07</v>
      </c>
      <c r="H279" s="19">
        <v>1.5</v>
      </c>
      <c r="I279" s="20">
        <f t="shared" si="20"/>
        <v>1.14</v>
      </c>
      <c r="J279" s="1" t="s">
        <v>935</v>
      </c>
    </row>
    <row r="280" spans="1:10">
      <c r="A280" s="27" t="s">
        <v>1030</v>
      </c>
      <c r="B280" s="17" t="s">
        <v>1031</v>
      </c>
      <c r="C280" s="18" t="s">
        <v>1032</v>
      </c>
      <c r="D280" s="19">
        <v>0.27</v>
      </c>
      <c r="E280" s="19">
        <v>0.27</v>
      </c>
      <c r="F280" s="19">
        <v>0.15</v>
      </c>
      <c r="G280" s="19">
        <v>0.07</v>
      </c>
      <c r="H280" s="19">
        <v>1.5</v>
      </c>
      <c r="I280" s="20">
        <f t="shared" si="20"/>
        <v>1.14</v>
      </c>
      <c r="J280" s="1" t="s">
        <v>935</v>
      </c>
    </row>
    <row r="281" spans="1:10">
      <c r="A281" s="27" t="s">
        <v>1033</v>
      </c>
      <c r="B281" s="17" t="s">
        <v>1034</v>
      </c>
      <c r="C281" s="18" t="s">
        <v>1035</v>
      </c>
      <c r="D281" s="19">
        <v>0.27</v>
      </c>
      <c r="E281" s="19">
        <v>0.27</v>
      </c>
      <c r="F281" s="19">
        <v>0.15</v>
      </c>
      <c r="G281" s="19">
        <v>0.07</v>
      </c>
      <c r="H281" s="19">
        <v>1.5</v>
      </c>
      <c r="I281" s="20">
        <f t="shared" si="20"/>
        <v>1.14</v>
      </c>
      <c r="J281" s="1" t="s">
        <v>935</v>
      </c>
    </row>
    <row r="282" spans="1:10">
      <c r="A282" s="27" t="s">
        <v>1036</v>
      </c>
      <c r="B282" s="17" t="s">
        <v>1037</v>
      </c>
      <c r="C282" s="18" t="s">
        <v>1038</v>
      </c>
      <c r="D282" s="19">
        <v>0.27</v>
      </c>
      <c r="E282" s="19">
        <v>0.27</v>
      </c>
      <c r="F282" s="19">
        <v>0.15</v>
      </c>
      <c r="G282" s="19">
        <v>0.07</v>
      </c>
      <c r="H282" s="19">
        <v>1.5</v>
      </c>
      <c r="I282" s="20">
        <f t="shared" si="20"/>
        <v>1.14</v>
      </c>
      <c r="J282" s="1" t="s">
        <v>935</v>
      </c>
    </row>
    <row r="283" spans="1:10">
      <c r="A283" s="27" t="s">
        <v>1039</v>
      </c>
      <c r="B283" s="17" t="s">
        <v>1040</v>
      </c>
      <c r="C283" s="18" t="s">
        <v>1041</v>
      </c>
      <c r="D283" s="19">
        <v>0.27</v>
      </c>
      <c r="E283" s="19">
        <v>0.27</v>
      </c>
      <c r="F283" s="19">
        <v>0.15</v>
      </c>
      <c r="G283" s="19">
        <v>0.07</v>
      </c>
      <c r="H283" s="19">
        <v>1.5</v>
      </c>
      <c r="I283" s="20">
        <f t="shared" si="20"/>
        <v>1.14</v>
      </c>
      <c r="J283" s="1" t="s">
        <v>935</v>
      </c>
    </row>
    <row r="284" spans="1:10">
      <c r="A284" s="27" t="s">
        <v>1042</v>
      </c>
      <c r="B284" s="17" t="s">
        <v>1043</v>
      </c>
      <c r="C284" s="18" t="s">
        <v>1044</v>
      </c>
      <c r="D284" s="19">
        <v>0.27</v>
      </c>
      <c r="E284" s="19">
        <v>0.27</v>
      </c>
      <c r="F284" s="19">
        <v>0.15</v>
      </c>
      <c r="G284" s="19">
        <v>0.07</v>
      </c>
      <c r="H284" s="19">
        <v>1.5</v>
      </c>
      <c r="I284" s="20">
        <f t="shared" si="20"/>
        <v>1.14</v>
      </c>
      <c r="J284" s="1" t="s">
        <v>935</v>
      </c>
    </row>
    <row r="285" spans="1:10">
      <c r="A285" s="27" t="s">
        <v>1045</v>
      </c>
      <c r="B285" s="17" t="s">
        <v>1046</v>
      </c>
      <c r="C285" s="18" t="s">
        <v>1047</v>
      </c>
      <c r="D285" s="19">
        <v>0.28</v>
      </c>
      <c r="E285" s="19">
        <v>0.28</v>
      </c>
      <c r="F285" s="19">
        <v>0.15</v>
      </c>
      <c r="G285" s="19">
        <v>0.07</v>
      </c>
      <c r="H285" s="19">
        <v>1.5</v>
      </c>
      <c r="I285" s="20">
        <f t="shared" si="20"/>
        <v>1.17</v>
      </c>
      <c r="J285" s="1" t="s">
        <v>935</v>
      </c>
    </row>
    <row r="286" spans="1:10">
      <c r="A286" s="27" t="s">
        <v>1048</v>
      </c>
      <c r="B286" s="17" t="s">
        <v>1049</v>
      </c>
      <c r="C286" s="18" t="s">
        <v>1050</v>
      </c>
      <c r="D286" s="19">
        <v>0.27</v>
      </c>
      <c r="E286" s="19">
        <v>0.27</v>
      </c>
      <c r="F286" s="19">
        <v>0.15</v>
      </c>
      <c r="G286" s="19">
        <v>0.07</v>
      </c>
      <c r="H286" s="19">
        <v>1.5</v>
      </c>
      <c r="I286" s="20">
        <f t="shared" si="20"/>
        <v>1.14</v>
      </c>
      <c r="J286" s="1" t="s">
        <v>935</v>
      </c>
    </row>
    <row r="287" spans="1:10">
      <c r="A287" s="27" t="s">
        <v>1051</v>
      </c>
      <c r="B287" s="17" t="s">
        <v>1052</v>
      </c>
      <c r="C287" s="18" t="s">
        <v>1053</v>
      </c>
      <c r="D287" s="19">
        <v>0.27</v>
      </c>
      <c r="E287" s="19">
        <v>0.27</v>
      </c>
      <c r="F287" s="19">
        <v>0.15</v>
      </c>
      <c r="G287" s="19">
        <v>0.07</v>
      </c>
      <c r="H287" s="19">
        <v>1.5</v>
      </c>
      <c r="I287" s="20">
        <f t="shared" si="20"/>
        <v>1.14</v>
      </c>
      <c r="J287" s="1" t="s">
        <v>935</v>
      </c>
    </row>
    <row r="288" spans="1:10">
      <c r="A288" s="27" t="s">
        <v>1054</v>
      </c>
      <c r="B288" s="17" t="s">
        <v>1055</v>
      </c>
      <c r="C288" s="18" t="s">
        <v>1056</v>
      </c>
      <c r="D288" s="19">
        <v>0.27</v>
      </c>
      <c r="E288" s="19">
        <v>0.27</v>
      </c>
      <c r="F288" s="19">
        <v>0.15</v>
      </c>
      <c r="G288" s="19">
        <v>0.07</v>
      </c>
      <c r="H288" s="19">
        <v>1.5</v>
      </c>
      <c r="I288" s="20">
        <f t="shared" si="20"/>
        <v>1.14</v>
      </c>
      <c r="J288" s="1" t="s">
        <v>935</v>
      </c>
    </row>
    <row r="289" spans="1:10">
      <c r="A289" s="27" t="s">
        <v>1057</v>
      </c>
      <c r="B289" s="17" t="s">
        <v>1058</v>
      </c>
      <c r="C289" s="18" t="s">
        <v>1059</v>
      </c>
      <c r="D289" s="19">
        <v>0.27</v>
      </c>
      <c r="E289" s="19">
        <v>0.27</v>
      </c>
      <c r="F289" s="19">
        <v>0.15</v>
      </c>
      <c r="G289" s="19">
        <v>0.07</v>
      </c>
      <c r="H289" s="19">
        <v>1.5</v>
      </c>
      <c r="I289" s="20">
        <f t="shared" si="20"/>
        <v>1.14</v>
      </c>
      <c r="J289" s="1" t="s">
        <v>935</v>
      </c>
    </row>
    <row r="290" spans="1:10">
      <c r="A290" s="27" t="s">
        <v>1060</v>
      </c>
      <c r="B290" s="17" t="s">
        <v>1061</v>
      </c>
      <c r="C290" s="18" t="s">
        <v>1062</v>
      </c>
      <c r="D290" s="19">
        <v>0.28</v>
      </c>
      <c r="E290" s="19">
        <v>0.28</v>
      </c>
      <c r="F290" s="19">
        <v>0.15</v>
      </c>
      <c r="G290" s="19">
        <v>0.07</v>
      </c>
      <c r="H290" s="19">
        <v>1.5</v>
      </c>
      <c r="I290" s="20">
        <f t="shared" si="20"/>
        <v>1.17</v>
      </c>
      <c r="J290" s="1" t="s">
        <v>935</v>
      </c>
    </row>
    <row r="291" spans="1:10">
      <c r="A291" s="27" t="s">
        <v>1063</v>
      </c>
      <c r="B291" s="17" t="s">
        <v>1064</v>
      </c>
      <c r="C291" s="18" t="s">
        <v>1065</v>
      </c>
      <c r="D291" s="19">
        <v>0.27</v>
      </c>
      <c r="E291" s="19">
        <v>0.27</v>
      </c>
      <c r="F291" s="19">
        <v>0.15</v>
      </c>
      <c r="G291" s="19">
        <v>0.07</v>
      </c>
      <c r="H291" s="19">
        <v>1.5</v>
      </c>
      <c r="I291" s="20">
        <f t="shared" si="20"/>
        <v>1.14</v>
      </c>
      <c r="J291" s="1" t="s">
        <v>935</v>
      </c>
    </row>
    <row r="292" spans="1:10">
      <c r="A292" s="27" t="s">
        <v>1066</v>
      </c>
      <c r="B292" s="17" t="s">
        <v>1067</v>
      </c>
      <c r="C292" s="18" t="s">
        <v>1068</v>
      </c>
      <c r="D292" s="19">
        <v>0.27</v>
      </c>
      <c r="E292" s="19">
        <v>0.27</v>
      </c>
      <c r="F292" s="19">
        <v>0.15</v>
      </c>
      <c r="G292" s="19">
        <v>0.07</v>
      </c>
      <c r="H292" s="19">
        <v>1.5</v>
      </c>
      <c r="I292" s="20">
        <f t="shared" si="20"/>
        <v>1.14</v>
      </c>
      <c r="J292" s="1" t="s">
        <v>935</v>
      </c>
    </row>
    <row r="293" spans="1:10">
      <c r="A293" s="27" t="s">
        <v>1069</v>
      </c>
      <c r="B293" s="17" t="s">
        <v>1070</v>
      </c>
      <c r="C293" s="18" t="s">
        <v>1071</v>
      </c>
      <c r="D293" s="19">
        <v>0.27</v>
      </c>
      <c r="E293" s="19">
        <v>0.27</v>
      </c>
      <c r="F293" s="19">
        <v>0.15</v>
      </c>
      <c r="G293" s="19">
        <v>0.07</v>
      </c>
      <c r="H293" s="19">
        <v>1.5</v>
      </c>
      <c r="I293" s="20">
        <f t="shared" si="20"/>
        <v>1.14</v>
      </c>
      <c r="J293" s="1" t="s">
        <v>935</v>
      </c>
    </row>
    <row r="294" spans="1:10">
      <c r="A294" s="27" t="s">
        <v>1072</v>
      </c>
      <c r="B294" s="17" t="s">
        <v>1073</v>
      </c>
      <c r="C294" s="18" t="s">
        <v>1074</v>
      </c>
      <c r="D294" s="19">
        <v>0.27</v>
      </c>
      <c r="E294" s="19">
        <v>0.27</v>
      </c>
      <c r="F294" s="19">
        <v>0.15</v>
      </c>
      <c r="G294" s="19">
        <v>0.07</v>
      </c>
      <c r="H294" s="19">
        <v>1.5</v>
      </c>
      <c r="I294" s="20">
        <f t="shared" si="20"/>
        <v>1.14</v>
      </c>
      <c r="J294" s="1" t="s">
        <v>935</v>
      </c>
    </row>
    <row r="295" spans="1:10">
      <c r="A295" s="27" t="s">
        <v>1075</v>
      </c>
      <c r="B295" s="17" t="s">
        <v>1076</v>
      </c>
      <c r="C295" s="18" t="s">
        <v>1077</v>
      </c>
      <c r="D295" s="19">
        <v>0.27</v>
      </c>
      <c r="E295" s="19">
        <v>0.27</v>
      </c>
      <c r="F295" s="19">
        <v>0.15</v>
      </c>
      <c r="G295" s="19">
        <v>0.07</v>
      </c>
      <c r="H295" s="19">
        <v>1.5</v>
      </c>
      <c r="I295" s="20">
        <f t="shared" si="20"/>
        <v>1.14</v>
      </c>
      <c r="J295" s="1" t="s">
        <v>935</v>
      </c>
    </row>
    <row r="296" spans="1:10">
      <c r="A296" s="27" t="s">
        <v>1078</v>
      </c>
      <c r="B296" s="17" t="s">
        <v>1079</v>
      </c>
      <c r="C296" s="18" t="s">
        <v>1080</v>
      </c>
      <c r="D296" s="19">
        <v>0.27</v>
      </c>
      <c r="E296" s="19">
        <v>0.27</v>
      </c>
      <c r="F296" s="19">
        <v>0.15</v>
      </c>
      <c r="G296" s="19">
        <v>0.07</v>
      </c>
      <c r="H296" s="19">
        <v>1.5</v>
      </c>
      <c r="I296" s="20">
        <f t="shared" si="20"/>
        <v>1.14</v>
      </c>
      <c r="J296" s="1" t="s">
        <v>935</v>
      </c>
    </row>
    <row r="297" spans="1:10">
      <c r="A297" s="27" t="s">
        <v>1081</v>
      </c>
      <c r="B297" s="17" t="s">
        <v>1082</v>
      </c>
      <c r="C297" s="18" t="s">
        <v>1083</v>
      </c>
      <c r="D297" s="19">
        <v>0.27</v>
      </c>
      <c r="E297" s="19">
        <v>0.27</v>
      </c>
      <c r="F297" s="19">
        <v>0.15</v>
      </c>
      <c r="G297" s="19">
        <v>0.07</v>
      </c>
      <c r="H297" s="19">
        <v>1.5</v>
      </c>
      <c r="I297" s="20">
        <f t="shared" si="20"/>
        <v>1.14</v>
      </c>
      <c r="J297" s="1" t="s">
        <v>935</v>
      </c>
    </row>
    <row r="298" spans="1:10">
      <c r="A298" s="27" t="s">
        <v>1084</v>
      </c>
      <c r="B298" s="17" t="s">
        <v>1085</v>
      </c>
      <c r="C298" s="18" t="s">
        <v>1086</v>
      </c>
      <c r="D298" s="19">
        <v>0.27</v>
      </c>
      <c r="E298" s="19">
        <v>0.27</v>
      </c>
      <c r="F298" s="19">
        <v>0.15</v>
      </c>
      <c r="G298" s="19">
        <v>0.07</v>
      </c>
      <c r="H298" s="19">
        <v>1.5</v>
      </c>
      <c r="I298" s="20">
        <f t="shared" si="20"/>
        <v>1.14</v>
      </c>
      <c r="J298" s="1" t="s">
        <v>935</v>
      </c>
    </row>
    <row r="299" spans="1:10">
      <c r="A299" s="27" t="s">
        <v>1087</v>
      </c>
      <c r="B299" s="17" t="s">
        <v>1088</v>
      </c>
      <c r="C299" s="18" t="s">
        <v>1089</v>
      </c>
      <c r="D299" s="19">
        <v>0.28</v>
      </c>
      <c r="E299" s="19">
        <v>0.28</v>
      </c>
      <c r="F299" s="19">
        <v>0.15</v>
      </c>
      <c r="G299" s="19">
        <v>0.07</v>
      </c>
      <c r="H299" s="19">
        <v>1.5</v>
      </c>
      <c r="I299" s="20">
        <f t="shared" si="20"/>
        <v>1.17</v>
      </c>
      <c r="J299" s="1" t="s">
        <v>935</v>
      </c>
    </row>
    <row r="300" spans="1:10">
      <c r="A300" s="27" t="s">
        <v>1090</v>
      </c>
      <c r="B300" s="17" t="s">
        <v>1091</v>
      </c>
      <c r="C300" s="18" t="s">
        <v>1092</v>
      </c>
      <c r="D300" s="19">
        <v>0.27</v>
      </c>
      <c r="E300" s="19">
        <v>0.27</v>
      </c>
      <c r="F300" s="19">
        <v>0.15</v>
      </c>
      <c r="G300" s="19">
        <v>0.07</v>
      </c>
      <c r="H300" s="19">
        <v>1.5</v>
      </c>
      <c r="I300" s="20">
        <f t="shared" si="20"/>
        <v>1.14</v>
      </c>
      <c r="J300" s="1" t="s">
        <v>935</v>
      </c>
    </row>
    <row r="301" spans="1:10">
      <c r="A301" s="27" t="s">
        <v>1093</v>
      </c>
      <c r="B301" s="17" t="s">
        <v>1094</v>
      </c>
      <c r="C301" s="18" t="s">
        <v>1095</v>
      </c>
      <c r="D301" s="19">
        <v>0.27</v>
      </c>
      <c r="E301" s="19">
        <v>0.27</v>
      </c>
      <c r="F301" s="19">
        <v>0.15</v>
      </c>
      <c r="G301" s="19">
        <v>0.07</v>
      </c>
      <c r="H301" s="19">
        <v>1.5</v>
      </c>
      <c r="I301" s="20">
        <f t="shared" si="20"/>
        <v>1.14</v>
      </c>
      <c r="J301" s="1" t="s">
        <v>935</v>
      </c>
    </row>
    <row r="302" spans="1:10">
      <c r="A302" s="27" t="s">
        <v>1096</v>
      </c>
      <c r="B302" s="17" t="s">
        <v>1097</v>
      </c>
      <c r="C302" s="18" t="s">
        <v>1098</v>
      </c>
      <c r="D302" s="19">
        <v>0.27</v>
      </c>
      <c r="E302" s="19">
        <v>0.27</v>
      </c>
      <c r="F302" s="19">
        <v>0.15</v>
      </c>
      <c r="G302" s="19">
        <v>0.07</v>
      </c>
      <c r="H302" s="19">
        <v>1.5</v>
      </c>
      <c r="I302" s="20">
        <f t="shared" si="20"/>
        <v>1.14</v>
      </c>
      <c r="J302" s="1" t="s">
        <v>935</v>
      </c>
    </row>
    <row r="303" spans="1:10">
      <c r="A303" s="27" t="s">
        <v>1099</v>
      </c>
      <c r="B303" s="17" t="s">
        <v>1100</v>
      </c>
      <c r="C303" s="18" t="s">
        <v>1101</v>
      </c>
      <c r="D303" s="19">
        <v>0.27</v>
      </c>
      <c r="E303" s="19">
        <v>0.27</v>
      </c>
      <c r="F303" s="19">
        <v>0.15</v>
      </c>
      <c r="G303" s="19">
        <v>0.07</v>
      </c>
      <c r="H303" s="19">
        <v>1.5</v>
      </c>
      <c r="I303" s="20">
        <f t="shared" si="20"/>
        <v>1.14</v>
      </c>
      <c r="J303" s="1" t="s">
        <v>935</v>
      </c>
    </row>
    <row r="304" spans="1:10">
      <c r="A304" s="27" t="s">
        <v>1102</v>
      </c>
      <c r="B304" s="17" t="s">
        <v>1103</v>
      </c>
      <c r="C304" s="18" t="s">
        <v>1104</v>
      </c>
      <c r="D304" s="19">
        <v>0.28</v>
      </c>
      <c r="E304" s="19">
        <v>0.28</v>
      </c>
      <c r="F304" s="19">
        <v>0.15</v>
      </c>
      <c r="G304" s="19">
        <v>0.07</v>
      </c>
      <c r="H304" s="19">
        <v>1.5</v>
      </c>
      <c r="I304" s="20">
        <f t="shared" si="20"/>
        <v>1.17</v>
      </c>
      <c r="J304" s="1" t="s">
        <v>935</v>
      </c>
    </row>
    <row r="305" spans="1:10">
      <c r="A305" s="27" t="s">
        <v>1105</v>
      </c>
      <c r="B305" s="17" t="s">
        <v>1106</v>
      </c>
      <c r="C305" s="18" t="s">
        <v>1107</v>
      </c>
      <c r="D305" s="19">
        <v>0.28</v>
      </c>
      <c r="E305" s="19">
        <v>0.28</v>
      </c>
      <c r="F305" s="19">
        <v>0.15</v>
      </c>
      <c r="G305" s="19">
        <v>0.07</v>
      </c>
      <c r="H305" s="19">
        <v>1.5</v>
      </c>
      <c r="I305" s="20">
        <f t="shared" si="20"/>
        <v>1.17</v>
      </c>
      <c r="J305" s="1" t="s">
        <v>935</v>
      </c>
    </row>
    <row r="306" spans="1:10">
      <c r="A306" s="27" t="s">
        <v>1108</v>
      </c>
      <c r="B306" s="17" t="s">
        <v>1109</v>
      </c>
      <c r="C306" s="18" t="s">
        <v>1110</v>
      </c>
      <c r="D306" s="19">
        <v>0.27</v>
      </c>
      <c r="E306" s="19">
        <v>0.27</v>
      </c>
      <c r="F306" s="19">
        <v>0.15</v>
      </c>
      <c r="G306" s="19">
        <v>0.07</v>
      </c>
      <c r="H306" s="19">
        <v>1.5</v>
      </c>
      <c r="I306" s="20">
        <f t="shared" si="20"/>
        <v>1.14</v>
      </c>
      <c r="J306" s="1" t="s">
        <v>935</v>
      </c>
    </row>
    <row r="307" spans="1:10">
      <c r="A307" s="27" t="s">
        <v>1111</v>
      </c>
      <c r="B307" s="17" t="s">
        <v>1112</v>
      </c>
      <c r="C307" s="18" t="s">
        <v>1113</v>
      </c>
      <c r="D307" s="19">
        <v>0.27</v>
      </c>
      <c r="E307" s="19">
        <v>0.27</v>
      </c>
      <c r="F307" s="19">
        <v>0.15</v>
      </c>
      <c r="G307" s="19">
        <v>0.07</v>
      </c>
      <c r="H307" s="19">
        <v>1.5</v>
      </c>
      <c r="I307" s="20">
        <f t="shared" si="20"/>
        <v>1.14</v>
      </c>
      <c r="J307" s="1" t="s">
        <v>935</v>
      </c>
    </row>
    <row r="308" spans="1:10">
      <c r="A308" s="27" t="s">
        <v>1114</v>
      </c>
      <c r="B308" s="17" t="s">
        <v>1115</v>
      </c>
      <c r="C308" s="18" t="s">
        <v>1116</v>
      </c>
      <c r="D308" s="19">
        <v>0.27</v>
      </c>
      <c r="E308" s="19">
        <v>0.27</v>
      </c>
      <c r="F308" s="19">
        <v>0.15</v>
      </c>
      <c r="G308" s="19">
        <v>0.07</v>
      </c>
      <c r="H308" s="19">
        <v>1.5</v>
      </c>
      <c r="I308" s="20">
        <f t="shared" si="20"/>
        <v>1.14</v>
      </c>
      <c r="J308" s="1" t="s">
        <v>935</v>
      </c>
    </row>
    <row r="309" spans="1:10">
      <c r="A309" s="27" t="s">
        <v>1117</v>
      </c>
      <c r="B309" s="17" t="s">
        <v>1118</v>
      </c>
      <c r="C309" s="18" t="s">
        <v>1119</v>
      </c>
      <c r="D309" s="19">
        <v>0.27</v>
      </c>
      <c r="E309" s="19">
        <v>0.27</v>
      </c>
      <c r="F309" s="19">
        <v>0.15</v>
      </c>
      <c r="G309" s="19">
        <v>0.07</v>
      </c>
      <c r="H309" s="19">
        <v>1.5</v>
      </c>
      <c r="I309" s="20">
        <f t="shared" si="20"/>
        <v>1.14</v>
      </c>
      <c r="J309" s="1" t="s">
        <v>935</v>
      </c>
    </row>
    <row r="310" spans="1:10">
      <c r="A310" s="27" t="s">
        <v>1120</v>
      </c>
      <c r="B310" s="17" t="s">
        <v>1121</v>
      </c>
      <c r="C310" s="18" t="s">
        <v>1122</v>
      </c>
      <c r="D310" s="19">
        <v>0.27</v>
      </c>
      <c r="E310" s="19">
        <v>0.27</v>
      </c>
      <c r="F310" s="19">
        <v>0.15</v>
      </c>
      <c r="G310" s="19">
        <v>0.07</v>
      </c>
      <c r="H310" s="19">
        <v>1.5</v>
      </c>
      <c r="I310" s="20">
        <f t="shared" si="20"/>
        <v>1.14</v>
      </c>
      <c r="J310" s="1" t="s">
        <v>935</v>
      </c>
    </row>
    <row r="311" spans="1:10">
      <c r="A311" s="27" t="s">
        <v>1123</v>
      </c>
      <c r="B311" s="17" t="s">
        <v>1004</v>
      </c>
      <c r="C311" s="18" t="s">
        <v>1124</v>
      </c>
      <c r="D311" s="19">
        <v>0.27</v>
      </c>
      <c r="E311" s="19">
        <v>0.27</v>
      </c>
      <c r="F311" s="19">
        <v>0.15</v>
      </c>
      <c r="G311" s="19">
        <v>0.07</v>
      </c>
      <c r="H311" s="19">
        <v>1.5</v>
      </c>
      <c r="I311" s="20">
        <f t="shared" si="20"/>
        <v>1.14</v>
      </c>
      <c r="J311" s="1" t="s">
        <v>935</v>
      </c>
    </row>
    <row r="312" spans="1:10">
      <c r="A312" s="27" t="s">
        <v>1125</v>
      </c>
      <c r="B312" s="17" t="s">
        <v>1126</v>
      </c>
      <c r="C312" s="18" t="s">
        <v>1127</v>
      </c>
      <c r="D312" s="19">
        <v>0.27</v>
      </c>
      <c r="E312" s="19">
        <v>0.27</v>
      </c>
      <c r="F312" s="19">
        <v>0.15</v>
      </c>
      <c r="G312" s="19">
        <v>0.07</v>
      </c>
      <c r="H312" s="19">
        <v>1.5</v>
      </c>
      <c r="I312" s="20">
        <f t="shared" ref="I312:I375" si="22">(D312+E312+F312+G312)*1.5</f>
        <v>1.14</v>
      </c>
      <c r="J312" s="1" t="s">
        <v>935</v>
      </c>
    </row>
    <row r="313" spans="1:10">
      <c r="A313" s="27" t="s">
        <v>1128</v>
      </c>
      <c r="B313" s="17" t="s">
        <v>1129</v>
      </c>
      <c r="C313" s="18" t="s">
        <v>1130</v>
      </c>
      <c r="D313" s="19">
        <v>0.27</v>
      </c>
      <c r="E313" s="19">
        <v>0.27</v>
      </c>
      <c r="F313" s="19">
        <v>0.15</v>
      </c>
      <c r="G313" s="19">
        <v>0.07</v>
      </c>
      <c r="H313" s="19">
        <v>1.5</v>
      </c>
      <c r="I313" s="20">
        <f t="shared" si="22"/>
        <v>1.14</v>
      </c>
      <c r="J313" s="1" t="s">
        <v>935</v>
      </c>
    </row>
    <row r="314" spans="1:10">
      <c r="A314" s="27" t="s">
        <v>1131</v>
      </c>
      <c r="B314" s="17" t="s">
        <v>1132</v>
      </c>
      <c r="C314" s="18" t="s">
        <v>1133</v>
      </c>
      <c r="D314" s="19">
        <v>0.27</v>
      </c>
      <c r="E314" s="19">
        <v>0.27</v>
      </c>
      <c r="F314" s="19">
        <v>0.15</v>
      </c>
      <c r="G314" s="19">
        <v>0.07</v>
      </c>
      <c r="H314" s="19">
        <v>1.5</v>
      </c>
      <c r="I314" s="20">
        <f t="shared" si="22"/>
        <v>1.14</v>
      </c>
      <c r="J314" s="1" t="s">
        <v>935</v>
      </c>
    </row>
    <row r="315" spans="1:10">
      <c r="A315" s="27" t="s">
        <v>1134</v>
      </c>
      <c r="B315" s="17" t="s">
        <v>1135</v>
      </c>
      <c r="C315" s="18" t="s">
        <v>1136</v>
      </c>
      <c r="D315" s="19">
        <v>0.27</v>
      </c>
      <c r="E315" s="19">
        <v>0.27</v>
      </c>
      <c r="F315" s="19">
        <v>0.15</v>
      </c>
      <c r="G315" s="19">
        <v>0.07</v>
      </c>
      <c r="H315" s="19">
        <v>1.5</v>
      </c>
      <c r="I315" s="20">
        <f t="shared" si="22"/>
        <v>1.14</v>
      </c>
      <c r="J315" s="1" t="s">
        <v>935</v>
      </c>
    </row>
    <row r="316" spans="1:10">
      <c r="A316" s="27" t="s">
        <v>1137</v>
      </c>
      <c r="B316" s="17" t="s">
        <v>1138</v>
      </c>
      <c r="C316" s="18" t="s">
        <v>1139</v>
      </c>
      <c r="D316" s="19">
        <v>0.27</v>
      </c>
      <c r="E316" s="19">
        <v>0.27</v>
      </c>
      <c r="F316" s="19">
        <v>0.15</v>
      </c>
      <c r="G316" s="19">
        <v>0.07</v>
      </c>
      <c r="H316" s="19">
        <v>1.5</v>
      </c>
      <c r="I316" s="20">
        <f t="shared" si="22"/>
        <v>1.14</v>
      </c>
      <c r="J316" s="1" t="s">
        <v>935</v>
      </c>
    </row>
    <row r="317" spans="1:10">
      <c r="A317" s="27" t="s">
        <v>1140</v>
      </c>
      <c r="B317" s="17" t="s">
        <v>1141</v>
      </c>
      <c r="C317" s="18" t="s">
        <v>1142</v>
      </c>
      <c r="D317" s="19">
        <v>0.27</v>
      </c>
      <c r="E317" s="19">
        <v>0.27</v>
      </c>
      <c r="F317" s="19">
        <v>0.15</v>
      </c>
      <c r="G317" s="19">
        <v>0.07</v>
      </c>
      <c r="H317" s="19">
        <v>1.5</v>
      </c>
      <c r="I317" s="20">
        <f t="shared" si="22"/>
        <v>1.14</v>
      </c>
      <c r="J317" s="1" t="s">
        <v>935</v>
      </c>
    </row>
    <row r="318" spans="1:10">
      <c r="A318" s="27" t="s">
        <v>1143</v>
      </c>
      <c r="B318" s="17" t="s">
        <v>1144</v>
      </c>
      <c r="C318" s="18" t="s">
        <v>1145</v>
      </c>
      <c r="D318" s="19">
        <v>0.27</v>
      </c>
      <c r="E318" s="19">
        <v>0.27</v>
      </c>
      <c r="F318" s="19">
        <v>0.15</v>
      </c>
      <c r="G318" s="19">
        <v>0.07</v>
      </c>
      <c r="H318" s="19">
        <v>1.5</v>
      </c>
      <c r="I318" s="20">
        <f t="shared" si="22"/>
        <v>1.14</v>
      </c>
      <c r="J318" s="1" t="s">
        <v>935</v>
      </c>
    </row>
    <row r="319" spans="1:10">
      <c r="A319" s="27" t="s">
        <v>1146</v>
      </c>
      <c r="B319" s="17" t="s">
        <v>1147</v>
      </c>
      <c r="C319" s="18" t="s">
        <v>1148</v>
      </c>
      <c r="D319" s="19">
        <v>0.27</v>
      </c>
      <c r="E319" s="19">
        <v>0.27</v>
      </c>
      <c r="F319" s="19">
        <v>0.15</v>
      </c>
      <c r="G319" s="19">
        <v>0.07</v>
      </c>
      <c r="H319" s="19">
        <v>1.5</v>
      </c>
      <c r="I319" s="20">
        <f t="shared" si="22"/>
        <v>1.14</v>
      </c>
      <c r="J319" s="1" t="s">
        <v>935</v>
      </c>
    </row>
    <row r="320" spans="1:10">
      <c r="A320" s="27" t="s">
        <v>1149</v>
      </c>
      <c r="B320" s="17" t="s">
        <v>1150</v>
      </c>
      <c r="C320" s="18" t="s">
        <v>1151</v>
      </c>
      <c r="D320" s="19">
        <v>0.27</v>
      </c>
      <c r="E320" s="19">
        <v>0.27</v>
      </c>
      <c r="F320" s="19">
        <v>0.15</v>
      </c>
      <c r="G320" s="19">
        <v>0.07</v>
      </c>
      <c r="H320" s="19">
        <v>1.5</v>
      </c>
      <c r="I320" s="20">
        <f t="shared" si="22"/>
        <v>1.14</v>
      </c>
      <c r="J320" s="1" t="s">
        <v>935</v>
      </c>
    </row>
    <row r="321" spans="1:10">
      <c r="A321" s="27" t="s">
        <v>1152</v>
      </c>
      <c r="B321" s="17" t="s">
        <v>1153</v>
      </c>
      <c r="C321" s="18" t="s">
        <v>1154</v>
      </c>
      <c r="D321" s="19">
        <v>0.27</v>
      </c>
      <c r="E321" s="19">
        <v>0.27</v>
      </c>
      <c r="F321" s="19">
        <v>0.15</v>
      </c>
      <c r="G321" s="19">
        <v>0.07</v>
      </c>
      <c r="H321" s="19">
        <v>1.5</v>
      </c>
      <c r="I321" s="20">
        <f t="shared" si="22"/>
        <v>1.14</v>
      </c>
      <c r="J321" s="1" t="s">
        <v>935</v>
      </c>
    </row>
    <row r="322" spans="1:10">
      <c r="A322" s="27" t="s">
        <v>1155</v>
      </c>
      <c r="B322" s="17" t="s">
        <v>1156</v>
      </c>
      <c r="C322" s="18" t="s">
        <v>1157</v>
      </c>
      <c r="D322" s="19">
        <v>0.27</v>
      </c>
      <c r="E322" s="19">
        <v>0.27</v>
      </c>
      <c r="F322" s="19">
        <v>0.15</v>
      </c>
      <c r="G322" s="19">
        <v>0.07</v>
      </c>
      <c r="H322" s="19">
        <v>1.5</v>
      </c>
      <c r="I322" s="20">
        <f t="shared" si="22"/>
        <v>1.14</v>
      </c>
      <c r="J322" s="1" t="s">
        <v>935</v>
      </c>
    </row>
    <row r="323" spans="1:10">
      <c r="A323" s="27" t="s">
        <v>1158</v>
      </c>
      <c r="B323" s="17" t="s">
        <v>1159</v>
      </c>
      <c r="C323" s="18" t="s">
        <v>1160</v>
      </c>
      <c r="D323" s="19">
        <v>0.27</v>
      </c>
      <c r="E323" s="19">
        <v>0.27</v>
      </c>
      <c r="F323" s="19">
        <v>0.15</v>
      </c>
      <c r="G323" s="19">
        <v>0.07</v>
      </c>
      <c r="H323" s="19">
        <v>1.5</v>
      </c>
      <c r="I323" s="20">
        <f t="shared" si="22"/>
        <v>1.14</v>
      </c>
      <c r="J323" s="1" t="s">
        <v>935</v>
      </c>
    </row>
    <row r="324" spans="1:10">
      <c r="A324" s="27" t="s">
        <v>1161</v>
      </c>
      <c r="B324" s="17" t="s">
        <v>1162</v>
      </c>
      <c r="C324" s="18" t="s">
        <v>1163</v>
      </c>
      <c r="D324" s="19">
        <v>0.27</v>
      </c>
      <c r="E324" s="19">
        <v>0.27</v>
      </c>
      <c r="F324" s="19">
        <v>0.15</v>
      </c>
      <c r="G324" s="19">
        <v>0.07</v>
      </c>
      <c r="H324" s="19">
        <v>1.5</v>
      </c>
      <c r="I324" s="20">
        <f t="shared" si="22"/>
        <v>1.14</v>
      </c>
      <c r="J324" s="1" t="s">
        <v>935</v>
      </c>
    </row>
    <row r="325" spans="1:10">
      <c r="A325" s="27" t="s">
        <v>1164</v>
      </c>
      <c r="B325" s="17" t="s">
        <v>1165</v>
      </c>
      <c r="C325" s="18" t="s">
        <v>1166</v>
      </c>
      <c r="D325" s="19">
        <v>0.27</v>
      </c>
      <c r="E325" s="19">
        <v>0.27</v>
      </c>
      <c r="F325" s="19">
        <v>0.15</v>
      </c>
      <c r="G325" s="19">
        <v>0.07</v>
      </c>
      <c r="H325" s="19">
        <v>1.5</v>
      </c>
      <c r="I325" s="20">
        <f t="shared" si="22"/>
        <v>1.14</v>
      </c>
      <c r="J325" s="1" t="s">
        <v>935</v>
      </c>
    </row>
    <row r="326" spans="1:10">
      <c r="A326" s="27" t="s">
        <v>1167</v>
      </c>
      <c r="B326" s="17" t="s">
        <v>1168</v>
      </c>
      <c r="C326" s="18" t="s">
        <v>1169</v>
      </c>
      <c r="D326" s="19">
        <v>0.27</v>
      </c>
      <c r="E326" s="19">
        <v>0.27</v>
      </c>
      <c r="F326" s="19">
        <v>0.15</v>
      </c>
      <c r="G326" s="19">
        <v>0.07</v>
      </c>
      <c r="H326" s="19">
        <v>1.5</v>
      </c>
      <c r="I326" s="20">
        <f t="shared" si="22"/>
        <v>1.14</v>
      </c>
      <c r="J326" s="1" t="s">
        <v>935</v>
      </c>
    </row>
    <row r="327" spans="1:10">
      <c r="A327" s="27" t="s">
        <v>1170</v>
      </c>
      <c r="B327" s="17" t="s">
        <v>1171</v>
      </c>
      <c r="C327" s="18" t="s">
        <v>1172</v>
      </c>
      <c r="D327" s="19">
        <v>0.27</v>
      </c>
      <c r="E327" s="19">
        <v>0.27</v>
      </c>
      <c r="F327" s="19">
        <v>0.15</v>
      </c>
      <c r="G327" s="19">
        <v>0.07</v>
      </c>
      <c r="H327" s="19">
        <v>1.5</v>
      </c>
      <c r="I327" s="20">
        <f t="shared" si="22"/>
        <v>1.14</v>
      </c>
      <c r="J327" s="1" t="s">
        <v>935</v>
      </c>
    </row>
    <row r="328" spans="1:10">
      <c r="A328" s="27" t="s">
        <v>1173</v>
      </c>
      <c r="B328" s="17" t="s">
        <v>1174</v>
      </c>
      <c r="C328" s="18" t="s">
        <v>1175</v>
      </c>
      <c r="D328" s="19">
        <v>0.27</v>
      </c>
      <c r="E328" s="19">
        <v>0.27</v>
      </c>
      <c r="F328" s="19">
        <v>0.15</v>
      </c>
      <c r="G328" s="19">
        <v>0.07</v>
      </c>
      <c r="H328" s="19">
        <v>1.5</v>
      </c>
      <c r="I328" s="20">
        <f t="shared" si="22"/>
        <v>1.14</v>
      </c>
      <c r="J328" s="1" t="s">
        <v>935</v>
      </c>
    </row>
    <row r="329" spans="1:10">
      <c r="A329" s="27" t="s">
        <v>1176</v>
      </c>
      <c r="B329" s="17" t="s">
        <v>1177</v>
      </c>
      <c r="C329" s="18" t="s">
        <v>1178</v>
      </c>
      <c r="D329" s="19">
        <v>0.27</v>
      </c>
      <c r="E329" s="19">
        <v>0.27</v>
      </c>
      <c r="F329" s="19">
        <v>0.15</v>
      </c>
      <c r="G329" s="19">
        <v>0.07</v>
      </c>
      <c r="H329" s="19">
        <v>1.5</v>
      </c>
      <c r="I329" s="20">
        <f t="shared" si="22"/>
        <v>1.14</v>
      </c>
      <c r="J329" s="1" t="s">
        <v>935</v>
      </c>
    </row>
    <row r="330" spans="1:10">
      <c r="A330" s="27" t="s">
        <v>1179</v>
      </c>
      <c r="B330" s="17" t="s">
        <v>1180</v>
      </c>
      <c r="C330" s="18" t="s">
        <v>1181</v>
      </c>
      <c r="D330" s="19">
        <v>0.27</v>
      </c>
      <c r="E330" s="19">
        <v>0.27</v>
      </c>
      <c r="F330" s="19">
        <v>0.15</v>
      </c>
      <c r="G330" s="19">
        <v>0.07</v>
      </c>
      <c r="H330" s="19">
        <v>1.5</v>
      </c>
      <c r="I330" s="20">
        <f t="shared" si="22"/>
        <v>1.14</v>
      </c>
      <c r="J330" s="1" t="s">
        <v>935</v>
      </c>
    </row>
    <row r="331" spans="1:10">
      <c r="A331" s="27" t="s">
        <v>1182</v>
      </c>
      <c r="B331" s="17" t="s">
        <v>1183</v>
      </c>
      <c r="C331" s="18" t="s">
        <v>1184</v>
      </c>
      <c r="D331" s="19">
        <v>0.27</v>
      </c>
      <c r="E331" s="19">
        <v>0.27</v>
      </c>
      <c r="F331" s="19">
        <v>0.15</v>
      </c>
      <c r="G331" s="19">
        <v>0.07</v>
      </c>
      <c r="H331" s="19">
        <v>1.5</v>
      </c>
      <c r="I331" s="20">
        <f t="shared" si="22"/>
        <v>1.14</v>
      </c>
      <c r="J331" s="1" t="s">
        <v>935</v>
      </c>
    </row>
    <row r="332" spans="1:10">
      <c r="A332" s="27" t="s">
        <v>1185</v>
      </c>
      <c r="B332" s="17" t="s">
        <v>1186</v>
      </c>
      <c r="C332" s="18" t="s">
        <v>1187</v>
      </c>
      <c r="D332" s="19">
        <v>0.27</v>
      </c>
      <c r="E332" s="19">
        <v>0.27</v>
      </c>
      <c r="F332" s="19">
        <v>0.15</v>
      </c>
      <c r="G332" s="19">
        <v>0.07</v>
      </c>
      <c r="H332" s="19">
        <v>1.5</v>
      </c>
      <c r="I332" s="20">
        <f t="shared" si="22"/>
        <v>1.14</v>
      </c>
      <c r="J332" s="1" t="s">
        <v>935</v>
      </c>
    </row>
    <row r="333" spans="1:10">
      <c r="A333" s="27" t="s">
        <v>1188</v>
      </c>
      <c r="B333" s="17" t="s">
        <v>1189</v>
      </c>
      <c r="C333" s="18" t="s">
        <v>1190</v>
      </c>
      <c r="D333" s="19">
        <v>0.27</v>
      </c>
      <c r="E333" s="19">
        <v>0.27</v>
      </c>
      <c r="F333" s="19">
        <v>0.15</v>
      </c>
      <c r="G333" s="19">
        <v>0.07</v>
      </c>
      <c r="H333" s="19">
        <v>1.5</v>
      </c>
      <c r="I333" s="20">
        <f t="shared" si="22"/>
        <v>1.14</v>
      </c>
      <c r="J333" s="1" t="s">
        <v>935</v>
      </c>
    </row>
    <row r="334" spans="1:10">
      <c r="A334" s="27" t="s">
        <v>1191</v>
      </c>
      <c r="B334" s="17" t="s">
        <v>1192</v>
      </c>
      <c r="C334" s="18" t="s">
        <v>1193</v>
      </c>
      <c r="D334" s="19">
        <v>0.27</v>
      </c>
      <c r="E334" s="19">
        <v>0.27</v>
      </c>
      <c r="F334" s="19">
        <v>0.15</v>
      </c>
      <c r="G334" s="19">
        <v>0.07</v>
      </c>
      <c r="H334" s="19">
        <v>1.5</v>
      </c>
      <c r="I334" s="20">
        <f t="shared" si="22"/>
        <v>1.14</v>
      </c>
      <c r="J334" s="1" t="s">
        <v>935</v>
      </c>
    </row>
    <row r="335" spans="1:10">
      <c r="A335" s="27" t="s">
        <v>1194</v>
      </c>
      <c r="B335" s="17" t="s">
        <v>1195</v>
      </c>
      <c r="C335" s="18" t="s">
        <v>1196</v>
      </c>
      <c r="D335" s="19">
        <v>0.27</v>
      </c>
      <c r="E335" s="19">
        <v>0.27</v>
      </c>
      <c r="F335" s="19">
        <v>0.15</v>
      </c>
      <c r="G335" s="19">
        <v>0.07</v>
      </c>
      <c r="H335" s="19">
        <v>1.5</v>
      </c>
      <c r="I335" s="20">
        <f t="shared" si="22"/>
        <v>1.14</v>
      </c>
      <c r="J335" s="1" t="s">
        <v>935</v>
      </c>
    </row>
    <row r="336" spans="1:10">
      <c r="A336" s="27" t="s">
        <v>1197</v>
      </c>
      <c r="B336" s="17" t="s">
        <v>1198</v>
      </c>
      <c r="C336" s="18" t="s">
        <v>1199</v>
      </c>
      <c r="D336" s="19">
        <v>0.27</v>
      </c>
      <c r="E336" s="19">
        <v>0.27</v>
      </c>
      <c r="F336" s="19">
        <v>0.15</v>
      </c>
      <c r="G336" s="19">
        <v>0.07</v>
      </c>
      <c r="H336" s="19">
        <v>1.5</v>
      </c>
      <c r="I336" s="20">
        <f t="shared" si="22"/>
        <v>1.14</v>
      </c>
      <c r="J336" s="1" t="s">
        <v>935</v>
      </c>
    </row>
    <row r="337" spans="1:10">
      <c r="A337" s="27" t="s">
        <v>1200</v>
      </c>
      <c r="B337" s="17" t="s">
        <v>1201</v>
      </c>
      <c r="C337" s="18" t="s">
        <v>1202</v>
      </c>
      <c r="D337" s="19">
        <v>0.27</v>
      </c>
      <c r="E337" s="19">
        <v>0.27</v>
      </c>
      <c r="F337" s="19">
        <v>0.15</v>
      </c>
      <c r="G337" s="19">
        <v>0.07</v>
      </c>
      <c r="H337" s="19">
        <v>1.5</v>
      </c>
      <c r="I337" s="20">
        <f t="shared" si="22"/>
        <v>1.14</v>
      </c>
      <c r="J337" s="1" t="s">
        <v>935</v>
      </c>
    </row>
    <row r="338" spans="1:10">
      <c r="A338" s="27" t="s">
        <v>1203</v>
      </c>
      <c r="B338" s="17" t="s">
        <v>1204</v>
      </c>
      <c r="C338" s="18" t="s">
        <v>1205</v>
      </c>
      <c r="D338" s="19">
        <v>0.27</v>
      </c>
      <c r="E338" s="19">
        <v>0.27</v>
      </c>
      <c r="F338" s="19">
        <v>0.15</v>
      </c>
      <c r="G338" s="19">
        <v>0.07</v>
      </c>
      <c r="H338" s="19">
        <v>1.5</v>
      </c>
      <c r="I338" s="20">
        <f t="shared" si="22"/>
        <v>1.14</v>
      </c>
      <c r="J338" s="1" t="s">
        <v>935</v>
      </c>
    </row>
    <row r="339" spans="1:10">
      <c r="A339" s="27" t="s">
        <v>1206</v>
      </c>
      <c r="B339" s="17" t="s">
        <v>1207</v>
      </c>
      <c r="C339" s="18" t="s">
        <v>1208</v>
      </c>
      <c r="D339" s="19">
        <v>0.27</v>
      </c>
      <c r="E339" s="19">
        <v>0.27</v>
      </c>
      <c r="F339" s="19">
        <v>0.15</v>
      </c>
      <c r="G339" s="19">
        <v>0.07</v>
      </c>
      <c r="H339" s="19">
        <v>1.5</v>
      </c>
      <c r="I339" s="20">
        <f t="shared" si="22"/>
        <v>1.14</v>
      </c>
      <c r="J339" s="1" t="s">
        <v>935</v>
      </c>
    </row>
    <row r="340" ht="36" spans="1:10">
      <c r="A340" s="17">
        <v>6.3</v>
      </c>
      <c r="B340" s="17" t="s">
        <v>1209</v>
      </c>
      <c r="C340" s="18" t="s">
        <v>1210</v>
      </c>
      <c r="D340" s="19">
        <f t="shared" ref="D340:G340" si="23">SUM(D341:D347)</f>
        <v>2.3</v>
      </c>
      <c r="E340" s="19">
        <f t="shared" si="23"/>
        <v>2.3</v>
      </c>
      <c r="F340" s="19">
        <f t="shared" si="23"/>
        <v>1.4</v>
      </c>
      <c r="G340" s="19">
        <f t="shared" si="23"/>
        <v>0.7</v>
      </c>
      <c r="H340" s="19">
        <v>1.5</v>
      </c>
      <c r="I340" s="20">
        <f t="shared" si="22"/>
        <v>10.05</v>
      </c>
      <c r="J340" s="1" t="s">
        <v>935</v>
      </c>
    </row>
    <row r="341" ht="36" spans="1:10">
      <c r="A341" s="27" t="s">
        <v>1211</v>
      </c>
      <c r="B341" s="17" t="s">
        <v>1212</v>
      </c>
      <c r="C341" s="18" t="s">
        <v>1213</v>
      </c>
      <c r="D341" s="19">
        <v>0.3</v>
      </c>
      <c r="E341" s="19">
        <v>0.3</v>
      </c>
      <c r="F341" s="19">
        <v>0.2</v>
      </c>
      <c r="G341" s="19">
        <v>0.1</v>
      </c>
      <c r="H341" s="19">
        <v>1.5</v>
      </c>
      <c r="I341" s="20">
        <f t="shared" si="22"/>
        <v>1.35</v>
      </c>
      <c r="J341" s="1" t="s">
        <v>935</v>
      </c>
    </row>
    <row r="342" ht="36" spans="1:10">
      <c r="A342" s="27" t="s">
        <v>1214</v>
      </c>
      <c r="B342" s="17" t="s">
        <v>1215</v>
      </c>
      <c r="C342" s="18" t="s">
        <v>1216</v>
      </c>
      <c r="D342" s="19">
        <v>0.4</v>
      </c>
      <c r="E342" s="19">
        <v>0.4</v>
      </c>
      <c r="F342" s="19">
        <v>0.2</v>
      </c>
      <c r="G342" s="19">
        <v>0.1</v>
      </c>
      <c r="H342" s="19">
        <v>1.5</v>
      </c>
      <c r="I342" s="20">
        <f t="shared" si="22"/>
        <v>1.65</v>
      </c>
      <c r="J342" s="1" t="s">
        <v>935</v>
      </c>
    </row>
    <row r="343" ht="60" spans="1:10">
      <c r="A343" s="27" t="s">
        <v>1217</v>
      </c>
      <c r="B343" s="17" t="s">
        <v>1218</v>
      </c>
      <c r="C343" s="18" t="s">
        <v>1219</v>
      </c>
      <c r="D343" s="19">
        <v>0.3</v>
      </c>
      <c r="E343" s="19">
        <v>0.3</v>
      </c>
      <c r="F343" s="19">
        <v>0.2</v>
      </c>
      <c r="G343" s="19">
        <v>0.1</v>
      </c>
      <c r="H343" s="19">
        <v>1.5</v>
      </c>
      <c r="I343" s="20">
        <f t="shared" si="22"/>
        <v>1.35</v>
      </c>
      <c r="J343" s="1" t="s">
        <v>935</v>
      </c>
    </row>
    <row r="344" ht="48" spans="1:10">
      <c r="A344" s="27" t="s">
        <v>1220</v>
      </c>
      <c r="B344" s="17" t="s">
        <v>1221</v>
      </c>
      <c r="C344" s="18" t="s">
        <v>1222</v>
      </c>
      <c r="D344" s="19">
        <v>0.3</v>
      </c>
      <c r="E344" s="19">
        <v>0.3</v>
      </c>
      <c r="F344" s="19">
        <v>0.2</v>
      </c>
      <c r="G344" s="19">
        <v>0.1</v>
      </c>
      <c r="H344" s="19">
        <v>1.5</v>
      </c>
      <c r="I344" s="20">
        <f t="shared" si="22"/>
        <v>1.35</v>
      </c>
      <c r="J344" s="1" t="s">
        <v>935</v>
      </c>
    </row>
    <row r="345" ht="24" spans="1:10">
      <c r="A345" s="27" t="s">
        <v>1223</v>
      </c>
      <c r="B345" s="17" t="s">
        <v>1224</v>
      </c>
      <c r="C345" s="18" t="s">
        <v>1225</v>
      </c>
      <c r="D345" s="19">
        <v>0.3</v>
      </c>
      <c r="E345" s="19">
        <v>0.3</v>
      </c>
      <c r="F345" s="19">
        <v>0.2</v>
      </c>
      <c r="G345" s="19">
        <v>0.1</v>
      </c>
      <c r="H345" s="19">
        <v>1.5</v>
      </c>
      <c r="I345" s="20">
        <f t="shared" si="22"/>
        <v>1.35</v>
      </c>
      <c r="J345" s="1" t="s">
        <v>935</v>
      </c>
    </row>
    <row r="346" ht="60" spans="1:10">
      <c r="A346" s="27" t="s">
        <v>1226</v>
      </c>
      <c r="B346" s="17" t="s">
        <v>1227</v>
      </c>
      <c r="C346" s="18" t="s">
        <v>1228</v>
      </c>
      <c r="D346" s="19">
        <v>0.4</v>
      </c>
      <c r="E346" s="19">
        <v>0.4</v>
      </c>
      <c r="F346" s="19">
        <v>0.2</v>
      </c>
      <c r="G346" s="19">
        <v>0.1</v>
      </c>
      <c r="H346" s="19">
        <v>1.5</v>
      </c>
      <c r="I346" s="20">
        <f t="shared" si="22"/>
        <v>1.65</v>
      </c>
      <c r="J346" s="1" t="s">
        <v>935</v>
      </c>
    </row>
    <row r="347" ht="36" spans="1:10">
      <c r="A347" s="27" t="s">
        <v>1229</v>
      </c>
      <c r="B347" s="17" t="s">
        <v>1230</v>
      </c>
      <c r="C347" s="18" t="s">
        <v>1231</v>
      </c>
      <c r="D347" s="19">
        <v>0.3</v>
      </c>
      <c r="E347" s="19">
        <v>0.3</v>
      </c>
      <c r="F347" s="19">
        <v>0.2</v>
      </c>
      <c r="G347" s="19">
        <v>0.1</v>
      </c>
      <c r="H347" s="19">
        <v>1.5</v>
      </c>
      <c r="I347" s="20">
        <f t="shared" si="22"/>
        <v>1.35</v>
      </c>
      <c r="J347" s="1" t="s">
        <v>935</v>
      </c>
    </row>
    <row r="348" ht="36" spans="1:10">
      <c r="A348" s="17">
        <v>6.4</v>
      </c>
      <c r="B348" s="17" t="s">
        <v>1232</v>
      </c>
      <c r="C348" s="18" t="s">
        <v>1233</v>
      </c>
      <c r="D348" s="19">
        <f t="shared" ref="D348:G348" si="24">SUM(D349:D354)</f>
        <v>6.2</v>
      </c>
      <c r="E348" s="19">
        <f t="shared" si="24"/>
        <v>6.2</v>
      </c>
      <c r="F348" s="19">
        <f t="shared" si="24"/>
        <v>3.1</v>
      </c>
      <c r="G348" s="19">
        <f t="shared" si="24"/>
        <v>1.2</v>
      </c>
      <c r="H348" s="19">
        <v>1.5</v>
      </c>
      <c r="I348" s="20">
        <f t="shared" si="22"/>
        <v>25.05</v>
      </c>
      <c r="J348" s="1" t="s">
        <v>935</v>
      </c>
    </row>
    <row r="349" ht="36" spans="1:10">
      <c r="A349" s="27" t="s">
        <v>1234</v>
      </c>
      <c r="B349" s="17" t="s">
        <v>1235</v>
      </c>
      <c r="C349" s="18" t="s">
        <v>1236</v>
      </c>
      <c r="D349" s="19">
        <v>1.2</v>
      </c>
      <c r="E349" s="19">
        <v>1.2</v>
      </c>
      <c r="F349" s="19">
        <v>0.6</v>
      </c>
      <c r="G349" s="19">
        <v>0.2</v>
      </c>
      <c r="H349" s="19">
        <v>1.5</v>
      </c>
      <c r="I349" s="20">
        <f t="shared" si="22"/>
        <v>4.8</v>
      </c>
      <c r="J349" s="1" t="s">
        <v>935</v>
      </c>
    </row>
    <row r="350" ht="24" spans="1:10">
      <c r="A350" s="27" t="s">
        <v>1237</v>
      </c>
      <c r="B350" s="17" t="s">
        <v>1238</v>
      </c>
      <c r="C350" s="18" t="s">
        <v>1239</v>
      </c>
      <c r="D350" s="19">
        <v>1</v>
      </c>
      <c r="E350" s="19">
        <v>1</v>
      </c>
      <c r="F350" s="19">
        <v>0.5</v>
      </c>
      <c r="G350" s="19">
        <v>0.2</v>
      </c>
      <c r="H350" s="19">
        <v>1.5</v>
      </c>
      <c r="I350" s="20">
        <f t="shared" si="22"/>
        <v>4.05</v>
      </c>
      <c r="J350" s="1" t="s">
        <v>935</v>
      </c>
    </row>
    <row r="351" ht="24" spans="1:10">
      <c r="A351" s="27" t="s">
        <v>1240</v>
      </c>
      <c r="B351" s="17" t="s">
        <v>1241</v>
      </c>
      <c r="C351" s="18" t="s">
        <v>1242</v>
      </c>
      <c r="D351" s="19">
        <v>1</v>
      </c>
      <c r="E351" s="19">
        <v>1</v>
      </c>
      <c r="F351" s="19">
        <v>0.5</v>
      </c>
      <c r="G351" s="19">
        <v>0.2</v>
      </c>
      <c r="H351" s="19">
        <v>1.5</v>
      </c>
      <c r="I351" s="20">
        <f t="shared" si="22"/>
        <v>4.05</v>
      </c>
      <c r="J351" s="1" t="s">
        <v>935</v>
      </c>
    </row>
    <row r="352" spans="1:10">
      <c r="A352" s="27" t="s">
        <v>1243</v>
      </c>
      <c r="B352" s="17" t="s">
        <v>1244</v>
      </c>
      <c r="C352" s="18" t="s">
        <v>1245</v>
      </c>
      <c r="D352" s="19">
        <v>1</v>
      </c>
      <c r="E352" s="19">
        <v>1</v>
      </c>
      <c r="F352" s="19">
        <v>0.5</v>
      </c>
      <c r="G352" s="19">
        <v>0.2</v>
      </c>
      <c r="H352" s="19">
        <v>1.5</v>
      </c>
      <c r="I352" s="20">
        <f t="shared" si="22"/>
        <v>4.05</v>
      </c>
      <c r="J352" s="1" t="s">
        <v>935</v>
      </c>
    </row>
    <row r="353" ht="36" spans="1:10">
      <c r="A353" s="27" t="s">
        <v>1246</v>
      </c>
      <c r="B353" s="17" t="s">
        <v>1247</v>
      </c>
      <c r="C353" s="18" t="s">
        <v>1248</v>
      </c>
      <c r="D353" s="19">
        <v>1</v>
      </c>
      <c r="E353" s="19">
        <v>1</v>
      </c>
      <c r="F353" s="19">
        <v>0.5</v>
      </c>
      <c r="G353" s="19">
        <v>0.2</v>
      </c>
      <c r="H353" s="19">
        <v>1.5</v>
      </c>
      <c r="I353" s="20">
        <f t="shared" si="22"/>
        <v>4.05</v>
      </c>
      <c r="J353" s="1" t="s">
        <v>935</v>
      </c>
    </row>
    <row r="354" ht="24" spans="1:10">
      <c r="A354" s="27" t="s">
        <v>1249</v>
      </c>
      <c r="B354" s="17" t="s">
        <v>1250</v>
      </c>
      <c r="C354" s="18" t="s">
        <v>1251</v>
      </c>
      <c r="D354" s="19">
        <v>1</v>
      </c>
      <c r="E354" s="19">
        <v>1</v>
      </c>
      <c r="F354" s="19">
        <v>0.5</v>
      </c>
      <c r="G354" s="19">
        <v>0.2</v>
      </c>
      <c r="H354" s="19">
        <v>1.5</v>
      </c>
      <c r="I354" s="20">
        <f t="shared" si="22"/>
        <v>4.05</v>
      </c>
      <c r="J354" s="1" t="s">
        <v>935</v>
      </c>
    </row>
    <row r="355" ht="36" spans="1:10">
      <c r="A355" s="17">
        <v>6.5</v>
      </c>
      <c r="B355" s="17" t="s">
        <v>1252</v>
      </c>
      <c r="C355" s="18" t="s">
        <v>1253</v>
      </c>
      <c r="D355" s="19">
        <f t="shared" ref="D355:G355" si="25">SUM(D356:D363)</f>
        <v>9</v>
      </c>
      <c r="E355" s="19">
        <f t="shared" si="25"/>
        <v>9</v>
      </c>
      <c r="F355" s="19">
        <f t="shared" si="25"/>
        <v>4</v>
      </c>
      <c r="G355" s="19">
        <f t="shared" si="25"/>
        <v>1.6</v>
      </c>
      <c r="H355" s="19">
        <v>1.5</v>
      </c>
      <c r="I355" s="20">
        <f t="shared" si="22"/>
        <v>35.4</v>
      </c>
      <c r="J355" s="1" t="s">
        <v>935</v>
      </c>
    </row>
    <row r="356" ht="36" spans="1:10">
      <c r="A356" s="27" t="s">
        <v>1254</v>
      </c>
      <c r="B356" s="17" t="s">
        <v>1255</v>
      </c>
      <c r="C356" s="18" t="s">
        <v>1256</v>
      </c>
      <c r="D356" s="19">
        <v>1.2</v>
      </c>
      <c r="E356" s="19">
        <v>1.2</v>
      </c>
      <c r="F356" s="19">
        <v>0.5</v>
      </c>
      <c r="G356" s="19">
        <v>0.2</v>
      </c>
      <c r="H356" s="19">
        <v>1.5</v>
      </c>
      <c r="I356" s="20">
        <f t="shared" si="22"/>
        <v>4.65</v>
      </c>
      <c r="J356" s="1" t="s">
        <v>935</v>
      </c>
    </row>
    <row r="357" ht="36" spans="1:10">
      <c r="A357" s="27" t="s">
        <v>1257</v>
      </c>
      <c r="B357" s="17" t="s">
        <v>1258</v>
      </c>
      <c r="C357" s="18" t="s">
        <v>1259</v>
      </c>
      <c r="D357" s="19">
        <v>1</v>
      </c>
      <c r="E357" s="19">
        <v>1</v>
      </c>
      <c r="F357" s="19">
        <v>0.5</v>
      </c>
      <c r="G357" s="19">
        <v>0.2</v>
      </c>
      <c r="H357" s="19">
        <v>1.5</v>
      </c>
      <c r="I357" s="20">
        <f t="shared" si="22"/>
        <v>4.05</v>
      </c>
      <c r="J357" s="1" t="s">
        <v>935</v>
      </c>
    </row>
    <row r="358" ht="24" spans="1:10">
      <c r="A358" s="27" t="s">
        <v>1260</v>
      </c>
      <c r="B358" s="17" t="s">
        <v>1261</v>
      </c>
      <c r="C358" s="18" t="s">
        <v>1262</v>
      </c>
      <c r="D358" s="19">
        <v>1.2</v>
      </c>
      <c r="E358" s="19">
        <v>1.2</v>
      </c>
      <c r="F358" s="19">
        <v>0.5</v>
      </c>
      <c r="G358" s="19">
        <v>0.2</v>
      </c>
      <c r="H358" s="19">
        <v>1.5</v>
      </c>
      <c r="I358" s="20">
        <f t="shared" si="22"/>
        <v>4.65</v>
      </c>
      <c r="J358" s="1" t="s">
        <v>935</v>
      </c>
    </row>
    <row r="359" ht="24" spans="1:10">
      <c r="A359" s="27" t="s">
        <v>1263</v>
      </c>
      <c r="B359" s="17" t="s">
        <v>1264</v>
      </c>
      <c r="C359" s="18" t="s">
        <v>1265</v>
      </c>
      <c r="D359" s="19">
        <v>1.2</v>
      </c>
      <c r="E359" s="19">
        <v>1.2</v>
      </c>
      <c r="F359" s="19">
        <v>0.5</v>
      </c>
      <c r="G359" s="19">
        <v>0.2</v>
      </c>
      <c r="H359" s="19">
        <v>1.5</v>
      </c>
      <c r="I359" s="20">
        <f t="shared" si="22"/>
        <v>4.65</v>
      </c>
      <c r="J359" s="1" t="s">
        <v>935</v>
      </c>
    </row>
    <row r="360" ht="24" spans="1:10">
      <c r="A360" s="27" t="s">
        <v>1266</v>
      </c>
      <c r="B360" s="17" t="s">
        <v>1267</v>
      </c>
      <c r="C360" s="18" t="s">
        <v>1268</v>
      </c>
      <c r="D360" s="19">
        <v>1.2</v>
      </c>
      <c r="E360" s="19">
        <v>1.2</v>
      </c>
      <c r="F360" s="19">
        <v>0.5</v>
      </c>
      <c r="G360" s="19">
        <v>0.2</v>
      </c>
      <c r="H360" s="19">
        <v>1.5</v>
      </c>
      <c r="I360" s="20">
        <f t="shared" si="22"/>
        <v>4.65</v>
      </c>
      <c r="J360" s="1" t="s">
        <v>935</v>
      </c>
    </row>
    <row r="361" ht="24" spans="1:10">
      <c r="A361" s="27" t="s">
        <v>1269</v>
      </c>
      <c r="B361" s="17" t="s">
        <v>1270</v>
      </c>
      <c r="C361" s="18" t="s">
        <v>1271</v>
      </c>
      <c r="D361" s="19">
        <v>1.2</v>
      </c>
      <c r="E361" s="19">
        <v>1.2</v>
      </c>
      <c r="F361" s="19">
        <v>0.5</v>
      </c>
      <c r="G361" s="19">
        <v>0.2</v>
      </c>
      <c r="H361" s="19">
        <v>1.5</v>
      </c>
      <c r="I361" s="20">
        <f t="shared" si="22"/>
        <v>4.65</v>
      </c>
      <c r="J361" s="1" t="s">
        <v>935</v>
      </c>
    </row>
    <row r="362" ht="24" spans="1:10">
      <c r="A362" s="27" t="s">
        <v>1272</v>
      </c>
      <c r="B362" s="17" t="s">
        <v>1273</v>
      </c>
      <c r="C362" s="18" t="s">
        <v>1274</v>
      </c>
      <c r="D362" s="19">
        <v>1</v>
      </c>
      <c r="E362" s="19">
        <v>1</v>
      </c>
      <c r="F362" s="19">
        <v>0.5</v>
      </c>
      <c r="G362" s="19">
        <v>0.2</v>
      </c>
      <c r="H362" s="19">
        <v>1.5</v>
      </c>
      <c r="I362" s="20">
        <f t="shared" si="22"/>
        <v>4.05</v>
      </c>
      <c r="J362" s="1" t="s">
        <v>935</v>
      </c>
    </row>
    <row r="363" ht="24" spans="1:10">
      <c r="A363" s="27" t="s">
        <v>1275</v>
      </c>
      <c r="B363" s="17" t="s">
        <v>1276</v>
      </c>
      <c r="C363" s="18" t="s">
        <v>1277</v>
      </c>
      <c r="D363" s="19">
        <v>1</v>
      </c>
      <c r="E363" s="19">
        <v>1</v>
      </c>
      <c r="F363" s="19">
        <v>0.5</v>
      </c>
      <c r="G363" s="19">
        <v>0.2</v>
      </c>
      <c r="H363" s="19">
        <v>1.5</v>
      </c>
      <c r="I363" s="20">
        <f t="shared" si="22"/>
        <v>4.05</v>
      </c>
      <c r="J363" s="1" t="s">
        <v>935</v>
      </c>
    </row>
    <row r="364" ht="24" spans="1:10">
      <c r="A364" s="17">
        <v>6.6</v>
      </c>
      <c r="B364" s="17" t="s">
        <v>1278</v>
      </c>
      <c r="C364" s="18" t="s">
        <v>1279</v>
      </c>
      <c r="D364" s="19">
        <f t="shared" ref="D364:G364" si="26">SUM(D365:D368)</f>
        <v>3.8</v>
      </c>
      <c r="E364" s="19">
        <f t="shared" si="26"/>
        <v>3.8</v>
      </c>
      <c r="F364" s="19">
        <f t="shared" si="26"/>
        <v>1.6</v>
      </c>
      <c r="G364" s="19">
        <f t="shared" si="26"/>
        <v>0.8</v>
      </c>
      <c r="H364" s="19">
        <v>1.5</v>
      </c>
      <c r="I364" s="20">
        <f t="shared" si="22"/>
        <v>15</v>
      </c>
      <c r="J364" s="1" t="s">
        <v>935</v>
      </c>
    </row>
    <row r="365" ht="24" spans="1:10">
      <c r="A365" s="27" t="s">
        <v>1280</v>
      </c>
      <c r="B365" s="17" t="s">
        <v>1281</v>
      </c>
      <c r="C365" s="18" t="s">
        <v>1282</v>
      </c>
      <c r="D365" s="19">
        <v>1</v>
      </c>
      <c r="E365" s="19">
        <v>1</v>
      </c>
      <c r="F365" s="19">
        <v>0.4</v>
      </c>
      <c r="G365" s="19">
        <v>0.2</v>
      </c>
      <c r="H365" s="19">
        <v>1.5</v>
      </c>
      <c r="I365" s="20">
        <f t="shared" si="22"/>
        <v>3.9</v>
      </c>
      <c r="J365" s="1" t="s">
        <v>935</v>
      </c>
    </row>
    <row r="366" ht="24" spans="1:10">
      <c r="A366" s="27" t="s">
        <v>1283</v>
      </c>
      <c r="B366" s="17" t="s">
        <v>1284</v>
      </c>
      <c r="C366" s="18" t="s">
        <v>1285</v>
      </c>
      <c r="D366" s="19">
        <v>1</v>
      </c>
      <c r="E366" s="19">
        <v>1</v>
      </c>
      <c r="F366" s="19">
        <v>0.4</v>
      </c>
      <c r="G366" s="19">
        <v>0.2</v>
      </c>
      <c r="H366" s="19">
        <v>1.5</v>
      </c>
      <c r="I366" s="20">
        <f t="shared" si="22"/>
        <v>3.9</v>
      </c>
      <c r="J366" s="1" t="s">
        <v>935</v>
      </c>
    </row>
    <row r="367" ht="24" spans="1:10">
      <c r="A367" s="27" t="s">
        <v>1286</v>
      </c>
      <c r="B367" s="17" t="s">
        <v>1287</v>
      </c>
      <c r="C367" s="18" t="s">
        <v>1288</v>
      </c>
      <c r="D367" s="19">
        <v>0.8</v>
      </c>
      <c r="E367" s="19">
        <v>0.8</v>
      </c>
      <c r="F367" s="19">
        <v>0.4</v>
      </c>
      <c r="G367" s="19">
        <v>0.2</v>
      </c>
      <c r="H367" s="19">
        <v>1.5</v>
      </c>
      <c r="I367" s="20">
        <f t="shared" si="22"/>
        <v>3.3</v>
      </c>
      <c r="J367" s="1" t="s">
        <v>935</v>
      </c>
    </row>
    <row r="368" spans="1:10">
      <c r="A368" s="27" t="s">
        <v>1289</v>
      </c>
      <c r="B368" s="17" t="s">
        <v>1290</v>
      </c>
      <c r="C368" s="18" t="s">
        <v>1291</v>
      </c>
      <c r="D368" s="19">
        <v>1</v>
      </c>
      <c r="E368" s="19">
        <v>1</v>
      </c>
      <c r="F368" s="19">
        <v>0.4</v>
      </c>
      <c r="G368" s="19">
        <v>0.2</v>
      </c>
      <c r="H368" s="19">
        <v>1.5</v>
      </c>
      <c r="I368" s="20">
        <f t="shared" si="22"/>
        <v>3.9</v>
      </c>
      <c r="J368" s="1" t="s">
        <v>935</v>
      </c>
    </row>
    <row r="369" ht="36" spans="1:10">
      <c r="A369" s="17">
        <v>6.7</v>
      </c>
      <c r="B369" s="17" t="s">
        <v>1292</v>
      </c>
      <c r="C369" s="18" t="s">
        <v>1293</v>
      </c>
      <c r="D369" s="19">
        <f t="shared" ref="D369:G369" si="27">SUM(D370:D374)</f>
        <v>8.8</v>
      </c>
      <c r="E369" s="19">
        <f t="shared" si="27"/>
        <v>8.8</v>
      </c>
      <c r="F369" s="19">
        <f t="shared" si="27"/>
        <v>4</v>
      </c>
      <c r="G369" s="19">
        <f t="shared" si="27"/>
        <v>1.5</v>
      </c>
      <c r="H369" s="19">
        <v>1.5</v>
      </c>
      <c r="I369" s="20">
        <f t="shared" si="22"/>
        <v>34.65</v>
      </c>
      <c r="J369" s="1" t="s">
        <v>935</v>
      </c>
    </row>
    <row r="370" ht="24" spans="1:10">
      <c r="A370" s="27" t="s">
        <v>1294</v>
      </c>
      <c r="B370" s="17" t="s">
        <v>1295</v>
      </c>
      <c r="C370" s="18" t="s">
        <v>1296</v>
      </c>
      <c r="D370" s="19">
        <v>1.8</v>
      </c>
      <c r="E370" s="19">
        <v>1.8</v>
      </c>
      <c r="F370" s="19">
        <v>0.8</v>
      </c>
      <c r="G370" s="19">
        <v>0.3</v>
      </c>
      <c r="H370" s="19">
        <v>1.5</v>
      </c>
      <c r="I370" s="20">
        <f t="shared" si="22"/>
        <v>7.05</v>
      </c>
      <c r="J370" s="1" t="s">
        <v>935</v>
      </c>
    </row>
    <row r="371" ht="24" spans="1:10">
      <c r="A371" s="27" t="s">
        <v>1297</v>
      </c>
      <c r="B371" s="17" t="s">
        <v>1298</v>
      </c>
      <c r="C371" s="18" t="s">
        <v>1299</v>
      </c>
      <c r="D371" s="19">
        <v>1.8</v>
      </c>
      <c r="E371" s="19">
        <v>1.8</v>
      </c>
      <c r="F371" s="19">
        <v>0.8</v>
      </c>
      <c r="G371" s="19">
        <v>0.3</v>
      </c>
      <c r="H371" s="19">
        <v>1.5</v>
      </c>
      <c r="I371" s="20">
        <f t="shared" si="22"/>
        <v>7.05</v>
      </c>
      <c r="J371" s="1" t="s">
        <v>935</v>
      </c>
    </row>
    <row r="372" ht="36" spans="1:10">
      <c r="A372" s="27" t="s">
        <v>1300</v>
      </c>
      <c r="B372" s="17" t="s">
        <v>1301</v>
      </c>
      <c r="C372" s="18" t="s">
        <v>1302</v>
      </c>
      <c r="D372" s="19">
        <v>1.8</v>
      </c>
      <c r="E372" s="19">
        <v>1.8</v>
      </c>
      <c r="F372" s="19">
        <v>0.8</v>
      </c>
      <c r="G372" s="19">
        <v>0.3</v>
      </c>
      <c r="H372" s="19">
        <v>1.5</v>
      </c>
      <c r="I372" s="20">
        <f t="shared" si="22"/>
        <v>7.05</v>
      </c>
      <c r="J372" s="1" t="s">
        <v>935</v>
      </c>
    </row>
    <row r="373" ht="24" spans="1:10">
      <c r="A373" s="27" t="s">
        <v>1303</v>
      </c>
      <c r="B373" s="17" t="s">
        <v>1304</v>
      </c>
      <c r="C373" s="18" t="s">
        <v>1305</v>
      </c>
      <c r="D373" s="19">
        <v>1.6</v>
      </c>
      <c r="E373" s="19">
        <v>1.6</v>
      </c>
      <c r="F373" s="19">
        <v>0.8</v>
      </c>
      <c r="G373" s="19">
        <v>0.3</v>
      </c>
      <c r="H373" s="19">
        <v>1.5</v>
      </c>
      <c r="I373" s="20">
        <f t="shared" si="22"/>
        <v>6.45</v>
      </c>
      <c r="J373" s="1" t="s">
        <v>935</v>
      </c>
    </row>
    <row r="374" spans="1:10">
      <c r="A374" s="27" t="s">
        <v>1306</v>
      </c>
      <c r="B374" s="17" t="s">
        <v>1307</v>
      </c>
      <c r="C374" s="18" t="s">
        <v>1308</v>
      </c>
      <c r="D374" s="19">
        <v>1.8</v>
      </c>
      <c r="E374" s="19">
        <v>1.8</v>
      </c>
      <c r="F374" s="19">
        <v>0.8</v>
      </c>
      <c r="G374" s="19">
        <v>0.3</v>
      </c>
      <c r="H374" s="19">
        <v>1.5</v>
      </c>
      <c r="I374" s="20">
        <f t="shared" si="22"/>
        <v>7.05</v>
      </c>
      <c r="J374" s="1" t="s">
        <v>935</v>
      </c>
    </row>
    <row r="375" ht="36" spans="1:10">
      <c r="A375" s="17">
        <v>6.8</v>
      </c>
      <c r="B375" s="17" t="s">
        <v>1309</v>
      </c>
      <c r="C375" s="18" t="s">
        <v>1310</v>
      </c>
      <c r="D375" s="19">
        <f t="shared" ref="D375:G375" si="28">SUM(D376:D382)</f>
        <v>7</v>
      </c>
      <c r="E375" s="19">
        <f t="shared" si="28"/>
        <v>7</v>
      </c>
      <c r="F375" s="19">
        <f t="shared" si="28"/>
        <v>1.4</v>
      </c>
      <c r="G375" s="19">
        <f t="shared" si="28"/>
        <v>0.7</v>
      </c>
      <c r="H375" s="19">
        <v>1.5</v>
      </c>
      <c r="I375" s="20">
        <f t="shared" si="22"/>
        <v>24.15</v>
      </c>
      <c r="J375" s="1" t="s">
        <v>935</v>
      </c>
    </row>
    <row r="376" ht="72" spans="1:10">
      <c r="A376" s="27" t="s">
        <v>1311</v>
      </c>
      <c r="B376" s="17" t="s">
        <v>1312</v>
      </c>
      <c r="C376" s="18" t="s">
        <v>1313</v>
      </c>
      <c r="D376" s="19">
        <v>1</v>
      </c>
      <c r="E376" s="19">
        <v>1</v>
      </c>
      <c r="F376" s="19">
        <v>0.2</v>
      </c>
      <c r="G376" s="19">
        <v>0.1</v>
      </c>
      <c r="H376" s="19">
        <v>1.5</v>
      </c>
      <c r="I376" s="20">
        <f t="shared" ref="I376:I439" si="29">(D376+E376+F376+G376)*1.5</f>
        <v>3.45</v>
      </c>
      <c r="J376" s="1" t="s">
        <v>935</v>
      </c>
    </row>
    <row r="377" ht="60" spans="1:10">
      <c r="A377" s="27" t="s">
        <v>1314</v>
      </c>
      <c r="B377" s="17" t="s">
        <v>1315</v>
      </c>
      <c r="C377" s="18" t="s">
        <v>1316</v>
      </c>
      <c r="D377" s="19">
        <v>1</v>
      </c>
      <c r="E377" s="19">
        <v>1</v>
      </c>
      <c r="F377" s="19">
        <v>0.2</v>
      </c>
      <c r="G377" s="19">
        <v>0.1</v>
      </c>
      <c r="H377" s="19">
        <v>1.5</v>
      </c>
      <c r="I377" s="20">
        <f t="shared" si="29"/>
        <v>3.45</v>
      </c>
      <c r="J377" s="1" t="s">
        <v>935</v>
      </c>
    </row>
    <row r="378" ht="36" spans="1:10">
      <c r="A378" s="27" t="s">
        <v>1317</v>
      </c>
      <c r="B378" s="17" t="s">
        <v>1318</v>
      </c>
      <c r="C378" s="18" t="s">
        <v>1319</v>
      </c>
      <c r="D378" s="19">
        <v>1</v>
      </c>
      <c r="E378" s="19">
        <v>1</v>
      </c>
      <c r="F378" s="19">
        <v>0.2</v>
      </c>
      <c r="G378" s="19">
        <v>0.1</v>
      </c>
      <c r="H378" s="19">
        <v>1.5</v>
      </c>
      <c r="I378" s="20">
        <f t="shared" si="29"/>
        <v>3.45</v>
      </c>
      <c r="J378" s="1" t="s">
        <v>935</v>
      </c>
    </row>
    <row r="379" ht="24" spans="1:10">
      <c r="A379" s="27" t="s">
        <v>1320</v>
      </c>
      <c r="B379" s="17" t="s">
        <v>1321</v>
      </c>
      <c r="C379" s="18" t="s">
        <v>1322</v>
      </c>
      <c r="D379" s="19">
        <v>1</v>
      </c>
      <c r="E379" s="19">
        <v>1</v>
      </c>
      <c r="F379" s="19">
        <v>0.2</v>
      </c>
      <c r="G379" s="19">
        <v>0.1</v>
      </c>
      <c r="H379" s="19">
        <v>1.5</v>
      </c>
      <c r="I379" s="20">
        <f t="shared" si="29"/>
        <v>3.45</v>
      </c>
      <c r="J379" s="1" t="s">
        <v>935</v>
      </c>
    </row>
    <row r="380" ht="48" spans="1:10">
      <c r="A380" s="27" t="s">
        <v>1323</v>
      </c>
      <c r="B380" s="17" t="s">
        <v>1324</v>
      </c>
      <c r="C380" s="18" t="s">
        <v>1325</v>
      </c>
      <c r="D380" s="19">
        <v>1</v>
      </c>
      <c r="E380" s="19">
        <v>1</v>
      </c>
      <c r="F380" s="19">
        <v>0.2</v>
      </c>
      <c r="G380" s="19">
        <v>0.1</v>
      </c>
      <c r="H380" s="19">
        <v>1.5</v>
      </c>
      <c r="I380" s="20">
        <f t="shared" si="29"/>
        <v>3.45</v>
      </c>
      <c r="J380" s="1" t="s">
        <v>935</v>
      </c>
    </row>
    <row r="381" ht="24" spans="1:10">
      <c r="A381" s="27" t="s">
        <v>1326</v>
      </c>
      <c r="B381" s="17" t="s">
        <v>1327</v>
      </c>
      <c r="C381" s="18" t="s">
        <v>1328</v>
      </c>
      <c r="D381" s="19">
        <v>1</v>
      </c>
      <c r="E381" s="19">
        <v>1</v>
      </c>
      <c r="F381" s="19">
        <v>0.2</v>
      </c>
      <c r="G381" s="19">
        <v>0.1</v>
      </c>
      <c r="H381" s="19">
        <v>1.5</v>
      </c>
      <c r="I381" s="20">
        <f t="shared" si="29"/>
        <v>3.45</v>
      </c>
      <c r="J381" s="1" t="s">
        <v>935</v>
      </c>
    </row>
    <row r="382" ht="48" spans="1:10">
      <c r="A382" s="27" t="s">
        <v>1329</v>
      </c>
      <c r="B382" s="17" t="s">
        <v>1330</v>
      </c>
      <c r="C382" s="18" t="s">
        <v>1331</v>
      </c>
      <c r="D382" s="19">
        <v>1</v>
      </c>
      <c r="E382" s="19">
        <v>1</v>
      </c>
      <c r="F382" s="19">
        <v>0.2</v>
      </c>
      <c r="G382" s="19">
        <v>0.1</v>
      </c>
      <c r="H382" s="19">
        <v>1.5</v>
      </c>
      <c r="I382" s="20">
        <f t="shared" si="29"/>
        <v>3.45</v>
      </c>
      <c r="J382" s="1" t="s">
        <v>935</v>
      </c>
    </row>
    <row r="383" ht="36" spans="1:10">
      <c r="A383" s="17">
        <v>6.9</v>
      </c>
      <c r="B383" s="17" t="s">
        <v>1332</v>
      </c>
      <c r="C383" s="18" t="s">
        <v>1333</v>
      </c>
      <c r="D383" s="19">
        <f t="shared" ref="D383:G383" si="30">SUM(D384:D391)</f>
        <v>4</v>
      </c>
      <c r="E383" s="19">
        <f t="shared" si="30"/>
        <v>4</v>
      </c>
      <c r="F383" s="19">
        <f t="shared" si="30"/>
        <v>1.6</v>
      </c>
      <c r="G383" s="19">
        <f t="shared" si="30"/>
        <v>0.8</v>
      </c>
      <c r="H383" s="19">
        <v>1.5</v>
      </c>
      <c r="I383" s="20">
        <f t="shared" si="29"/>
        <v>15.6</v>
      </c>
      <c r="J383" s="1" t="s">
        <v>935</v>
      </c>
    </row>
    <row r="384" ht="36" spans="1:10">
      <c r="A384" s="27" t="s">
        <v>1334</v>
      </c>
      <c r="B384" s="17" t="s">
        <v>1335</v>
      </c>
      <c r="C384" s="18" t="s">
        <v>1336</v>
      </c>
      <c r="D384" s="19">
        <v>0.5</v>
      </c>
      <c r="E384" s="19">
        <v>0.5</v>
      </c>
      <c r="F384" s="19">
        <v>0.2</v>
      </c>
      <c r="G384" s="19">
        <v>0.1</v>
      </c>
      <c r="H384" s="19">
        <v>1.5</v>
      </c>
      <c r="I384" s="20">
        <f t="shared" si="29"/>
        <v>1.95</v>
      </c>
      <c r="J384" s="1" t="s">
        <v>935</v>
      </c>
    </row>
    <row r="385" ht="24" spans="1:10">
      <c r="A385" s="27" t="s">
        <v>1337</v>
      </c>
      <c r="B385" s="17" t="s">
        <v>277</v>
      </c>
      <c r="C385" s="18" t="s">
        <v>1338</v>
      </c>
      <c r="D385" s="19">
        <v>0.5</v>
      </c>
      <c r="E385" s="19">
        <v>0.5</v>
      </c>
      <c r="F385" s="19">
        <v>0.2</v>
      </c>
      <c r="G385" s="19">
        <v>0.1</v>
      </c>
      <c r="H385" s="19">
        <v>1.5</v>
      </c>
      <c r="I385" s="20">
        <f t="shared" si="29"/>
        <v>1.95</v>
      </c>
      <c r="J385" s="1" t="s">
        <v>935</v>
      </c>
    </row>
    <row r="386" spans="1:10">
      <c r="A386" s="27" t="s">
        <v>1339</v>
      </c>
      <c r="B386" s="17" t="s">
        <v>283</v>
      </c>
      <c r="C386" s="18" t="s">
        <v>1340</v>
      </c>
      <c r="D386" s="19">
        <v>0.5</v>
      </c>
      <c r="E386" s="19">
        <v>0.5</v>
      </c>
      <c r="F386" s="19">
        <v>0.2</v>
      </c>
      <c r="G386" s="19">
        <v>0.1</v>
      </c>
      <c r="H386" s="19">
        <v>1.5</v>
      </c>
      <c r="I386" s="20">
        <f t="shared" si="29"/>
        <v>1.95</v>
      </c>
      <c r="J386" s="1" t="s">
        <v>935</v>
      </c>
    </row>
    <row r="387" ht="36" spans="1:10">
      <c r="A387" s="27" t="s">
        <v>1341</v>
      </c>
      <c r="B387" s="17" t="s">
        <v>1342</v>
      </c>
      <c r="C387" s="18" t="s">
        <v>1343</v>
      </c>
      <c r="D387" s="19">
        <v>0.5</v>
      </c>
      <c r="E387" s="19">
        <v>0.5</v>
      </c>
      <c r="F387" s="19">
        <v>0.2</v>
      </c>
      <c r="G387" s="19">
        <v>0.1</v>
      </c>
      <c r="H387" s="19">
        <v>1.5</v>
      </c>
      <c r="I387" s="20">
        <f t="shared" si="29"/>
        <v>1.95</v>
      </c>
      <c r="J387" s="1" t="s">
        <v>935</v>
      </c>
    </row>
    <row r="388" ht="36" spans="1:10">
      <c r="A388" s="27" t="s">
        <v>1344</v>
      </c>
      <c r="B388" s="17" t="s">
        <v>1345</v>
      </c>
      <c r="C388" s="18" t="s">
        <v>1346</v>
      </c>
      <c r="D388" s="19">
        <v>0.5</v>
      </c>
      <c r="E388" s="19">
        <v>0.5</v>
      </c>
      <c r="F388" s="19">
        <v>0.2</v>
      </c>
      <c r="G388" s="19">
        <v>0.1</v>
      </c>
      <c r="H388" s="19">
        <v>1.5</v>
      </c>
      <c r="I388" s="20">
        <f t="shared" si="29"/>
        <v>1.95</v>
      </c>
      <c r="J388" s="1" t="s">
        <v>935</v>
      </c>
    </row>
    <row r="389" ht="48" spans="1:10">
      <c r="A389" s="27" t="s">
        <v>1347</v>
      </c>
      <c r="B389" s="17" t="s">
        <v>1348</v>
      </c>
      <c r="C389" s="18" t="s">
        <v>1349</v>
      </c>
      <c r="D389" s="19">
        <v>0.5</v>
      </c>
      <c r="E389" s="19">
        <v>0.5</v>
      </c>
      <c r="F389" s="19">
        <v>0.2</v>
      </c>
      <c r="G389" s="19">
        <v>0.1</v>
      </c>
      <c r="H389" s="19">
        <v>1.5</v>
      </c>
      <c r="I389" s="20">
        <f t="shared" si="29"/>
        <v>1.95</v>
      </c>
      <c r="J389" s="1" t="s">
        <v>935</v>
      </c>
    </row>
    <row r="390" ht="24" spans="1:10">
      <c r="A390" s="27" t="s">
        <v>1350</v>
      </c>
      <c r="B390" s="17" t="s">
        <v>1351</v>
      </c>
      <c r="C390" s="18" t="s">
        <v>1352</v>
      </c>
      <c r="D390" s="19">
        <v>0.5</v>
      </c>
      <c r="E390" s="19">
        <v>0.5</v>
      </c>
      <c r="F390" s="19">
        <v>0.2</v>
      </c>
      <c r="G390" s="19">
        <v>0.1</v>
      </c>
      <c r="H390" s="19">
        <v>1.5</v>
      </c>
      <c r="I390" s="20">
        <f t="shared" si="29"/>
        <v>1.95</v>
      </c>
      <c r="J390" s="1" t="s">
        <v>935</v>
      </c>
    </row>
    <row r="391" ht="24" spans="1:10">
      <c r="A391" s="27" t="s">
        <v>1353</v>
      </c>
      <c r="B391" s="17" t="s">
        <v>1354</v>
      </c>
      <c r="C391" s="18" t="s">
        <v>1355</v>
      </c>
      <c r="D391" s="19">
        <v>0.5</v>
      </c>
      <c r="E391" s="19">
        <v>0.5</v>
      </c>
      <c r="F391" s="19">
        <v>0.2</v>
      </c>
      <c r="G391" s="19">
        <v>0.1</v>
      </c>
      <c r="H391" s="19">
        <v>1.5</v>
      </c>
      <c r="I391" s="20">
        <f t="shared" si="29"/>
        <v>1.95</v>
      </c>
      <c r="J391" s="1" t="s">
        <v>935</v>
      </c>
    </row>
    <row r="392" ht="36" spans="1:10">
      <c r="A392" s="17" t="s">
        <v>1356</v>
      </c>
      <c r="B392" s="17" t="s">
        <v>1357</v>
      </c>
      <c r="C392" s="18" t="s">
        <v>1358</v>
      </c>
      <c r="D392" s="19">
        <f t="shared" ref="D392:G392" si="31">SUM(D393:D394)</f>
        <v>1</v>
      </c>
      <c r="E392" s="19">
        <f t="shared" si="31"/>
        <v>1</v>
      </c>
      <c r="F392" s="19">
        <f t="shared" si="31"/>
        <v>0.4</v>
      </c>
      <c r="G392" s="19">
        <f t="shared" si="31"/>
        <v>0.2</v>
      </c>
      <c r="H392" s="19">
        <v>1.5</v>
      </c>
      <c r="I392" s="20">
        <f t="shared" si="29"/>
        <v>3.9</v>
      </c>
      <c r="J392" s="1" t="s">
        <v>935</v>
      </c>
    </row>
    <row r="393" ht="48" spans="1:10">
      <c r="A393" s="27" t="s">
        <v>1359</v>
      </c>
      <c r="B393" s="17" t="s">
        <v>1360</v>
      </c>
      <c r="C393" s="18" t="s">
        <v>1361</v>
      </c>
      <c r="D393" s="19">
        <v>0.5</v>
      </c>
      <c r="E393" s="19">
        <v>0.5</v>
      </c>
      <c r="F393" s="19">
        <v>0.2</v>
      </c>
      <c r="G393" s="19">
        <v>0.1</v>
      </c>
      <c r="H393" s="19">
        <v>1.5</v>
      </c>
      <c r="I393" s="20">
        <f t="shared" si="29"/>
        <v>1.95</v>
      </c>
      <c r="J393" s="1" t="s">
        <v>935</v>
      </c>
    </row>
    <row r="394" spans="1:10">
      <c r="A394" s="27" t="s">
        <v>1362</v>
      </c>
      <c r="B394" s="17" t="s">
        <v>1363</v>
      </c>
      <c r="C394" s="18" t="s">
        <v>1364</v>
      </c>
      <c r="D394" s="19">
        <v>0.5</v>
      </c>
      <c r="E394" s="19">
        <v>0.5</v>
      </c>
      <c r="F394" s="19">
        <v>0.2</v>
      </c>
      <c r="G394" s="19">
        <v>0.1</v>
      </c>
      <c r="H394" s="19">
        <v>1.5</v>
      </c>
      <c r="I394" s="20">
        <f t="shared" si="29"/>
        <v>1.95</v>
      </c>
      <c r="J394" s="1" t="s">
        <v>935</v>
      </c>
    </row>
    <row r="395" ht="48" spans="1:10">
      <c r="A395" s="17" t="s">
        <v>1365</v>
      </c>
      <c r="B395" s="17" t="s">
        <v>1366</v>
      </c>
      <c r="C395" s="18" t="s">
        <v>1367</v>
      </c>
      <c r="D395" s="19">
        <f t="shared" ref="D395:G395" si="32">SUM(D396:D398)</f>
        <v>0.6</v>
      </c>
      <c r="E395" s="19">
        <f t="shared" si="32"/>
        <v>0.6</v>
      </c>
      <c r="F395" s="19">
        <f t="shared" si="32"/>
        <v>0.3</v>
      </c>
      <c r="G395" s="19">
        <f t="shared" si="32"/>
        <v>0.15</v>
      </c>
      <c r="H395" s="19">
        <v>1.5</v>
      </c>
      <c r="I395" s="20">
        <f t="shared" si="29"/>
        <v>2.475</v>
      </c>
      <c r="J395" s="1" t="s">
        <v>935</v>
      </c>
    </row>
    <row r="396" ht="24" spans="1:10">
      <c r="A396" s="27" t="s">
        <v>1368</v>
      </c>
      <c r="B396" s="17" t="s">
        <v>1369</v>
      </c>
      <c r="C396" s="18" t="s">
        <v>1370</v>
      </c>
      <c r="D396" s="19">
        <v>0.2</v>
      </c>
      <c r="E396" s="19">
        <v>0.2</v>
      </c>
      <c r="F396" s="19">
        <v>0.1</v>
      </c>
      <c r="G396" s="19">
        <v>0.05</v>
      </c>
      <c r="H396" s="19">
        <v>1.5</v>
      </c>
      <c r="I396" s="20">
        <f t="shared" si="29"/>
        <v>0.825</v>
      </c>
      <c r="J396" s="1" t="s">
        <v>935</v>
      </c>
    </row>
    <row r="397" ht="36" spans="1:10">
      <c r="A397" s="27" t="s">
        <v>1371</v>
      </c>
      <c r="B397" s="17" t="s">
        <v>1372</v>
      </c>
      <c r="C397" s="18" t="s">
        <v>1373</v>
      </c>
      <c r="D397" s="19">
        <v>0.2</v>
      </c>
      <c r="E397" s="19">
        <v>0.2</v>
      </c>
      <c r="F397" s="19">
        <v>0.1</v>
      </c>
      <c r="G397" s="19">
        <v>0.05</v>
      </c>
      <c r="H397" s="19">
        <v>1.5</v>
      </c>
      <c r="I397" s="20">
        <f t="shared" si="29"/>
        <v>0.825</v>
      </c>
      <c r="J397" s="1" t="s">
        <v>935</v>
      </c>
    </row>
    <row r="398" ht="36" spans="1:10">
      <c r="A398" s="27" t="s">
        <v>1374</v>
      </c>
      <c r="B398" s="17" t="s">
        <v>1375</v>
      </c>
      <c r="C398" s="18" t="s">
        <v>1376</v>
      </c>
      <c r="D398" s="19">
        <v>0.2</v>
      </c>
      <c r="E398" s="19">
        <v>0.2</v>
      </c>
      <c r="F398" s="19">
        <v>0.1</v>
      </c>
      <c r="G398" s="19">
        <v>0.05</v>
      </c>
      <c r="H398" s="19">
        <v>1.5</v>
      </c>
      <c r="I398" s="20">
        <f t="shared" si="29"/>
        <v>0.825</v>
      </c>
      <c r="J398" s="1" t="s">
        <v>935</v>
      </c>
    </row>
    <row r="399" spans="1:10">
      <c r="A399" s="17" t="s">
        <v>1377</v>
      </c>
      <c r="B399" s="17" t="s">
        <v>1378</v>
      </c>
      <c r="C399" s="18" t="s">
        <v>1379</v>
      </c>
      <c r="D399" s="19">
        <f t="shared" ref="D399:G399" si="33">SUM(D400:D402)</f>
        <v>0.6</v>
      </c>
      <c r="E399" s="19">
        <f t="shared" si="33"/>
        <v>0.6</v>
      </c>
      <c r="F399" s="19">
        <f t="shared" si="33"/>
        <v>0.3</v>
      </c>
      <c r="G399" s="19">
        <f t="shared" si="33"/>
        <v>0.15</v>
      </c>
      <c r="H399" s="19">
        <v>1.5</v>
      </c>
      <c r="I399" s="20">
        <f t="shared" si="29"/>
        <v>2.475</v>
      </c>
      <c r="J399" s="1" t="s">
        <v>935</v>
      </c>
    </row>
    <row r="400" ht="36" spans="1:10">
      <c r="A400" s="27" t="s">
        <v>1380</v>
      </c>
      <c r="B400" s="17" t="s">
        <v>1381</v>
      </c>
      <c r="C400" s="18" t="s">
        <v>1382</v>
      </c>
      <c r="D400" s="19">
        <v>0.2</v>
      </c>
      <c r="E400" s="19">
        <v>0.2</v>
      </c>
      <c r="F400" s="19">
        <v>0.1</v>
      </c>
      <c r="G400" s="19">
        <v>0.05</v>
      </c>
      <c r="H400" s="19">
        <v>1.5</v>
      </c>
      <c r="I400" s="20">
        <f t="shared" si="29"/>
        <v>0.825</v>
      </c>
      <c r="J400" s="1" t="s">
        <v>935</v>
      </c>
    </row>
    <row r="401" ht="48" spans="1:10">
      <c r="A401" s="27" t="s">
        <v>1383</v>
      </c>
      <c r="B401" s="17" t="s">
        <v>1384</v>
      </c>
      <c r="C401" s="18" t="s">
        <v>1385</v>
      </c>
      <c r="D401" s="19">
        <v>0.2</v>
      </c>
      <c r="E401" s="19">
        <v>0.2</v>
      </c>
      <c r="F401" s="19">
        <v>0.1</v>
      </c>
      <c r="G401" s="19">
        <v>0.05</v>
      </c>
      <c r="H401" s="19">
        <v>1.5</v>
      </c>
      <c r="I401" s="20">
        <f t="shared" si="29"/>
        <v>0.825</v>
      </c>
      <c r="J401" s="1" t="s">
        <v>935</v>
      </c>
    </row>
    <row r="402" ht="36" spans="1:10">
      <c r="A402" s="27" t="s">
        <v>1386</v>
      </c>
      <c r="B402" s="17" t="s">
        <v>1387</v>
      </c>
      <c r="C402" s="18" t="s">
        <v>1388</v>
      </c>
      <c r="D402" s="19">
        <v>0.2</v>
      </c>
      <c r="E402" s="19">
        <v>0.2</v>
      </c>
      <c r="F402" s="19">
        <v>0.1</v>
      </c>
      <c r="G402" s="19">
        <v>0.05</v>
      </c>
      <c r="H402" s="19">
        <v>1.5</v>
      </c>
      <c r="I402" s="20">
        <f t="shared" si="29"/>
        <v>0.825</v>
      </c>
      <c r="J402" s="1" t="s">
        <v>935</v>
      </c>
    </row>
    <row r="403" ht="60" spans="1:10">
      <c r="A403" s="27" t="s">
        <v>1389</v>
      </c>
      <c r="B403" s="17" t="s">
        <v>1390</v>
      </c>
      <c r="C403" s="18" t="s">
        <v>1391</v>
      </c>
      <c r="D403" s="19">
        <f t="shared" ref="D403:G403" si="34">SUM(D404:D408)</f>
        <v>0.92665</v>
      </c>
      <c r="E403" s="19">
        <f t="shared" si="34"/>
        <v>0.9</v>
      </c>
      <c r="F403" s="19">
        <f t="shared" si="34"/>
        <v>0.5</v>
      </c>
      <c r="G403" s="19">
        <f t="shared" si="34"/>
        <v>0.25</v>
      </c>
      <c r="H403" s="19">
        <v>1.5</v>
      </c>
      <c r="I403" s="20">
        <f t="shared" si="29"/>
        <v>3.864975</v>
      </c>
      <c r="J403" s="1" t="s">
        <v>935</v>
      </c>
    </row>
    <row r="404" ht="36" spans="1:10">
      <c r="A404" s="27" t="s">
        <v>1392</v>
      </c>
      <c r="B404" s="17" t="s">
        <v>1393</v>
      </c>
      <c r="C404" s="18" t="s">
        <v>1394</v>
      </c>
      <c r="D404" s="19">
        <v>0.2</v>
      </c>
      <c r="E404" s="19">
        <v>0.2</v>
      </c>
      <c r="F404" s="19">
        <v>0.1</v>
      </c>
      <c r="G404" s="19">
        <v>0.05</v>
      </c>
      <c r="H404" s="19">
        <v>1.5</v>
      </c>
      <c r="I404" s="20">
        <f t="shared" si="29"/>
        <v>0.825</v>
      </c>
      <c r="J404" s="1" t="s">
        <v>935</v>
      </c>
    </row>
    <row r="405" ht="24" spans="1:10">
      <c r="A405" s="27" t="s">
        <v>1395</v>
      </c>
      <c r="B405" s="17" t="s">
        <v>1396</v>
      </c>
      <c r="C405" s="18" t="s">
        <v>1397</v>
      </c>
      <c r="D405" s="19">
        <v>0.2</v>
      </c>
      <c r="E405" s="19">
        <v>0.2</v>
      </c>
      <c r="F405" s="19">
        <v>0.1</v>
      </c>
      <c r="G405" s="19">
        <v>0.05</v>
      </c>
      <c r="H405" s="19">
        <v>1.5</v>
      </c>
      <c r="I405" s="20">
        <f t="shared" si="29"/>
        <v>0.825</v>
      </c>
      <c r="J405" s="1" t="s">
        <v>935</v>
      </c>
    </row>
    <row r="406" spans="1:10">
      <c r="A406" s="27" t="s">
        <v>1398</v>
      </c>
      <c r="B406" s="17" t="s">
        <v>1399</v>
      </c>
      <c r="C406" s="18" t="s">
        <v>1400</v>
      </c>
      <c r="D406" s="19">
        <v>0.12665</v>
      </c>
      <c r="E406" s="19">
        <v>0.1</v>
      </c>
      <c r="F406" s="19">
        <v>0.1</v>
      </c>
      <c r="G406" s="19">
        <v>0.05</v>
      </c>
      <c r="H406" s="19">
        <v>1.5</v>
      </c>
      <c r="I406" s="20">
        <f t="shared" si="29"/>
        <v>0.564975</v>
      </c>
      <c r="J406" s="1" t="s">
        <v>935</v>
      </c>
    </row>
    <row r="407" spans="1:10">
      <c r="A407" s="27" t="s">
        <v>1401</v>
      </c>
      <c r="B407" s="17" t="s">
        <v>1402</v>
      </c>
      <c r="C407" s="18" t="s">
        <v>1403</v>
      </c>
      <c r="D407" s="19">
        <v>0.2</v>
      </c>
      <c r="E407" s="19">
        <v>0.2</v>
      </c>
      <c r="F407" s="19">
        <v>0.1</v>
      </c>
      <c r="G407" s="19">
        <v>0.05</v>
      </c>
      <c r="H407" s="19">
        <v>1.5</v>
      </c>
      <c r="I407" s="20">
        <f t="shared" si="29"/>
        <v>0.825</v>
      </c>
      <c r="J407" s="1" t="s">
        <v>935</v>
      </c>
    </row>
    <row r="408" ht="36" spans="1:10">
      <c r="A408" s="27" t="s">
        <v>1404</v>
      </c>
      <c r="B408" s="17" t="s">
        <v>1405</v>
      </c>
      <c r="C408" s="18" t="s">
        <v>1406</v>
      </c>
      <c r="D408" s="19">
        <v>0.2</v>
      </c>
      <c r="E408" s="19">
        <v>0.2</v>
      </c>
      <c r="F408" s="19">
        <v>0.1</v>
      </c>
      <c r="G408" s="19">
        <v>0.05</v>
      </c>
      <c r="H408" s="19">
        <v>1.5</v>
      </c>
      <c r="I408" s="20">
        <f t="shared" si="29"/>
        <v>0.825</v>
      </c>
      <c r="J408" s="1" t="s">
        <v>935</v>
      </c>
    </row>
    <row r="409" ht="24" spans="1:10">
      <c r="A409" s="27" t="s">
        <v>1407</v>
      </c>
      <c r="B409" s="17" t="s">
        <v>1408</v>
      </c>
      <c r="C409" s="18" t="s">
        <v>1409</v>
      </c>
      <c r="D409" s="19">
        <f t="shared" ref="D409:G409" si="35">SUM(D410:D413)</f>
        <v>0.8</v>
      </c>
      <c r="E409" s="19">
        <f t="shared" si="35"/>
        <v>0.8</v>
      </c>
      <c r="F409" s="19">
        <f t="shared" si="35"/>
        <v>0.4</v>
      </c>
      <c r="G409" s="19">
        <f t="shared" si="35"/>
        <v>0.2</v>
      </c>
      <c r="H409" s="19">
        <v>1.5</v>
      </c>
      <c r="I409" s="20">
        <f t="shared" si="29"/>
        <v>3.3</v>
      </c>
      <c r="J409" s="1" t="s">
        <v>935</v>
      </c>
    </row>
    <row r="410" ht="36" spans="1:10">
      <c r="A410" s="27" t="s">
        <v>1410</v>
      </c>
      <c r="B410" s="17" t="s">
        <v>1411</v>
      </c>
      <c r="C410" s="18" t="s">
        <v>1412</v>
      </c>
      <c r="D410" s="19">
        <v>0.2</v>
      </c>
      <c r="E410" s="19">
        <v>0.2</v>
      </c>
      <c r="F410" s="19">
        <v>0.1</v>
      </c>
      <c r="G410" s="19">
        <v>0.05</v>
      </c>
      <c r="H410" s="19">
        <v>1.5</v>
      </c>
      <c r="I410" s="20">
        <f t="shared" si="29"/>
        <v>0.825</v>
      </c>
      <c r="J410" s="1" t="s">
        <v>935</v>
      </c>
    </row>
    <row r="411" ht="24" spans="1:10">
      <c r="A411" s="27" t="s">
        <v>1413</v>
      </c>
      <c r="B411" s="17" t="s">
        <v>1414</v>
      </c>
      <c r="C411" s="18" t="s">
        <v>1415</v>
      </c>
      <c r="D411" s="19">
        <v>0.2</v>
      </c>
      <c r="E411" s="19">
        <v>0.2</v>
      </c>
      <c r="F411" s="19">
        <v>0.1</v>
      </c>
      <c r="G411" s="19">
        <v>0.05</v>
      </c>
      <c r="H411" s="19">
        <v>1.5</v>
      </c>
      <c r="I411" s="20">
        <f t="shared" si="29"/>
        <v>0.825</v>
      </c>
      <c r="J411" s="1" t="s">
        <v>935</v>
      </c>
    </row>
    <row r="412" ht="36" spans="1:10">
      <c r="A412" s="27" t="s">
        <v>1416</v>
      </c>
      <c r="B412" s="17" t="s">
        <v>1417</v>
      </c>
      <c r="C412" s="18" t="s">
        <v>1418</v>
      </c>
      <c r="D412" s="19">
        <v>0.2</v>
      </c>
      <c r="E412" s="19">
        <v>0.2</v>
      </c>
      <c r="F412" s="19">
        <v>0.1</v>
      </c>
      <c r="G412" s="19">
        <v>0.05</v>
      </c>
      <c r="H412" s="19">
        <v>1.5</v>
      </c>
      <c r="I412" s="20">
        <f t="shared" si="29"/>
        <v>0.825</v>
      </c>
      <c r="J412" s="1" t="s">
        <v>935</v>
      </c>
    </row>
    <row r="413" ht="24" spans="1:10">
      <c r="A413" s="27" t="s">
        <v>1419</v>
      </c>
      <c r="B413" s="17" t="s">
        <v>1420</v>
      </c>
      <c r="C413" s="18" t="s">
        <v>1421</v>
      </c>
      <c r="D413" s="19">
        <v>0.2</v>
      </c>
      <c r="E413" s="19">
        <v>0.2</v>
      </c>
      <c r="F413" s="19">
        <v>0.1</v>
      </c>
      <c r="G413" s="19">
        <v>0.05</v>
      </c>
      <c r="H413" s="19">
        <v>1.5</v>
      </c>
      <c r="I413" s="20">
        <f t="shared" si="29"/>
        <v>0.825</v>
      </c>
      <c r="J413" s="1" t="s">
        <v>935</v>
      </c>
    </row>
    <row r="414" ht="36" spans="1:10">
      <c r="A414" s="27" t="s">
        <v>1422</v>
      </c>
      <c r="B414" s="17" t="s">
        <v>1423</v>
      </c>
      <c r="C414" s="18" t="s">
        <v>1424</v>
      </c>
      <c r="D414" s="19">
        <f t="shared" ref="D414:G414" si="36">SUM(D415:D422)</f>
        <v>1.6</v>
      </c>
      <c r="E414" s="19">
        <f t="shared" si="36"/>
        <v>1.6</v>
      </c>
      <c r="F414" s="19">
        <f t="shared" si="36"/>
        <v>0.8</v>
      </c>
      <c r="G414" s="19">
        <f t="shared" si="36"/>
        <v>0.4</v>
      </c>
      <c r="H414" s="19">
        <v>1.5</v>
      </c>
      <c r="I414" s="20">
        <f t="shared" si="29"/>
        <v>6.6</v>
      </c>
      <c r="J414" s="1" t="s">
        <v>935</v>
      </c>
    </row>
    <row r="415" ht="36" spans="1:10">
      <c r="A415" s="27" t="s">
        <v>1425</v>
      </c>
      <c r="B415" s="17" t="s">
        <v>1426</v>
      </c>
      <c r="C415" s="18" t="s">
        <v>1427</v>
      </c>
      <c r="D415" s="19">
        <v>0.2</v>
      </c>
      <c r="E415" s="19">
        <v>0.2</v>
      </c>
      <c r="F415" s="19">
        <v>0.1</v>
      </c>
      <c r="G415" s="19">
        <v>0.05</v>
      </c>
      <c r="H415" s="19">
        <v>1.5</v>
      </c>
      <c r="I415" s="20">
        <f t="shared" si="29"/>
        <v>0.825</v>
      </c>
      <c r="J415" s="1" t="s">
        <v>935</v>
      </c>
    </row>
    <row r="416" ht="48" spans="1:10">
      <c r="A416" s="27" t="s">
        <v>1428</v>
      </c>
      <c r="B416" s="17" t="s">
        <v>1429</v>
      </c>
      <c r="C416" s="18" t="s">
        <v>1430</v>
      </c>
      <c r="D416" s="19">
        <v>0.2</v>
      </c>
      <c r="E416" s="19">
        <v>0.2</v>
      </c>
      <c r="F416" s="19">
        <v>0.1</v>
      </c>
      <c r="G416" s="19">
        <v>0.05</v>
      </c>
      <c r="H416" s="19">
        <v>1.5</v>
      </c>
      <c r="I416" s="20">
        <f t="shared" si="29"/>
        <v>0.825</v>
      </c>
      <c r="J416" s="1" t="s">
        <v>935</v>
      </c>
    </row>
    <row r="417" ht="48" spans="1:10">
      <c r="A417" s="27" t="s">
        <v>1431</v>
      </c>
      <c r="B417" s="17" t="s">
        <v>1432</v>
      </c>
      <c r="C417" s="18" t="s">
        <v>1433</v>
      </c>
      <c r="D417" s="19">
        <v>0.2</v>
      </c>
      <c r="E417" s="19">
        <v>0.2</v>
      </c>
      <c r="F417" s="19">
        <v>0.1</v>
      </c>
      <c r="G417" s="19">
        <v>0.05</v>
      </c>
      <c r="H417" s="19">
        <v>1.5</v>
      </c>
      <c r="I417" s="20">
        <f t="shared" si="29"/>
        <v>0.825</v>
      </c>
      <c r="J417" s="1" t="s">
        <v>935</v>
      </c>
    </row>
    <row r="418" ht="36" spans="1:10">
      <c r="A418" s="27" t="s">
        <v>1434</v>
      </c>
      <c r="B418" s="17" t="s">
        <v>1435</v>
      </c>
      <c r="C418" s="18" t="s">
        <v>1436</v>
      </c>
      <c r="D418" s="19">
        <v>0.2</v>
      </c>
      <c r="E418" s="19">
        <v>0.2</v>
      </c>
      <c r="F418" s="19">
        <v>0.1</v>
      </c>
      <c r="G418" s="19">
        <v>0.05</v>
      </c>
      <c r="H418" s="19">
        <v>1.5</v>
      </c>
      <c r="I418" s="20">
        <f t="shared" si="29"/>
        <v>0.825</v>
      </c>
      <c r="J418" s="1" t="s">
        <v>935</v>
      </c>
    </row>
    <row r="419" ht="36" spans="1:10">
      <c r="A419" s="27" t="s">
        <v>1437</v>
      </c>
      <c r="B419" s="17" t="s">
        <v>1438</v>
      </c>
      <c r="C419" s="18" t="s">
        <v>1439</v>
      </c>
      <c r="D419" s="19">
        <v>0.2</v>
      </c>
      <c r="E419" s="19">
        <v>0.2</v>
      </c>
      <c r="F419" s="19">
        <v>0.1</v>
      </c>
      <c r="G419" s="19">
        <v>0.05</v>
      </c>
      <c r="H419" s="19">
        <v>1.5</v>
      </c>
      <c r="I419" s="20">
        <f t="shared" si="29"/>
        <v>0.825</v>
      </c>
      <c r="J419" s="1" t="s">
        <v>935</v>
      </c>
    </row>
    <row r="420" ht="36" spans="1:10">
      <c r="A420" s="27" t="s">
        <v>1440</v>
      </c>
      <c r="B420" s="17" t="s">
        <v>1441</v>
      </c>
      <c r="C420" s="18" t="s">
        <v>1442</v>
      </c>
      <c r="D420" s="19">
        <v>0.2</v>
      </c>
      <c r="E420" s="19">
        <v>0.2</v>
      </c>
      <c r="F420" s="19">
        <v>0.1</v>
      </c>
      <c r="G420" s="19">
        <v>0.05</v>
      </c>
      <c r="H420" s="19">
        <v>1.5</v>
      </c>
      <c r="I420" s="20">
        <f t="shared" si="29"/>
        <v>0.825</v>
      </c>
      <c r="J420" s="1" t="s">
        <v>935</v>
      </c>
    </row>
    <row r="421" ht="36" spans="1:10">
      <c r="A421" s="27" t="s">
        <v>1443</v>
      </c>
      <c r="B421" s="17" t="s">
        <v>1444</v>
      </c>
      <c r="C421" s="18" t="s">
        <v>1445</v>
      </c>
      <c r="D421" s="19">
        <v>0.2</v>
      </c>
      <c r="E421" s="19">
        <v>0.2</v>
      </c>
      <c r="F421" s="19">
        <v>0.1</v>
      </c>
      <c r="G421" s="19">
        <v>0.05</v>
      </c>
      <c r="H421" s="19">
        <v>1.5</v>
      </c>
      <c r="I421" s="20">
        <f t="shared" si="29"/>
        <v>0.825</v>
      </c>
      <c r="J421" s="1" t="s">
        <v>935</v>
      </c>
    </row>
    <row r="422" ht="24" spans="1:10">
      <c r="A422" s="27" t="s">
        <v>1446</v>
      </c>
      <c r="B422" s="17" t="s">
        <v>1447</v>
      </c>
      <c r="C422" s="18" t="s">
        <v>1448</v>
      </c>
      <c r="D422" s="19">
        <v>0.2</v>
      </c>
      <c r="E422" s="19">
        <v>0.2</v>
      </c>
      <c r="F422" s="19">
        <v>0.1</v>
      </c>
      <c r="G422" s="19">
        <v>0.05</v>
      </c>
      <c r="H422" s="19">
        <v>1.5</v>
      </c>
      <c r="I422" s="20">
        <f t="shared" si="29"/>
        <v>0.825</v>
      </c>
      <c r="J422" s="1" t="s">
        <v>935</v>
      </c>
    </row>
    <row r="423" ht="24" spans="1:10">
      <c r="A423" s="27" t="s">
        <v>1449</v>
      </c>
      <c r="B423" s="17" t="s">
        <v>1450</v>
      </c>
      <c r="C423" s="18" t="s">
        <v>1451</v>
      </c>
      <c r="D423" s="19">
        <f t="shared" ref="D423:G423" si="37">SUM(D424:D426)</f>
        <v>0.6</v>
      </c>
      <c r="E423" s="19">
        <f t="shared" si="37"/>
        <v>0.6</v>
      </c>
      <c r="F423" s="19">
        <f t="shared" si="37"/>
        <v>0.3</v>
      </c>
      <c r="G423" s="19">
        <f t="shared" si="37"/>
        <v>0.15</v>
      </c>
      <c r="H423" s="19">
        <v>1.5</v>
      </c>
      <c r="I423" s="20">
        <f t="shared" si="29"/>
        <v>2.475</v>
      </c>
      <c r="J423" s="1" t="s">
        <v>935</v>
      </c>
    </row>
    <row r="424" ht="48" spans="1:10">
      <c r="A424" s="27" t="s">
        <v>1452</v>
      </c>
      <c r="B424" s="17" t="s">
        <v>1453</v>
      </c>
      <c r="C424" s="18" t="s">
        <v>1454</v>
      </c>
      <c r="D424" s="19">
        <v>0.2</v>
      </c>
      <c r="E424" s="19">
        <v>0.2</v>
      </c>
      <c r="F424" s="19">
        <v>0.1</v>
      </c>
      <c r="G424" s="19">
        <v>0.05</v>
      </c>
      <c r="H424" s="19">
        <v>1.5</v>
      </c>
      <c r="I424" s="20">
        <f t="shared" si="29"/>
        <v>0.825</v>
      </c>
      <c r="J424" s="1" t="s">
        <v>935</v>
      </c>
    </row>
    <row r="425" ht="24" spans="1:10">
      <c r="A425" s="27" t="s">
        <v>1455</v>
      </c>
      <c r="B425" s="17" t="s">
        <v>1456</v>
      </c>
      <c r="C425" s="18" t="s">
        <v>1457</v>
      </c>
      <c r="D425" s="19">
        <v>0.2</v>
      </c>
      <c r="E425" s="19">
        <v>0.2</v>
      </c>
      <c r="F425" s="19">
        <v>0.1</v>
      </c>
      <c r="G425" s="19">
        <v>0.05</v>
      </c>
      <c r="H425" s="19">
        <v>1.5</v>
      </c>
      <c r="I425" s="20">
        <f t="shared" si="29"/>
        <v>0.825</v>
      </c>
      <c r="J425" s="1" t="s">
        <v>935</v>
      </c>
    </row>
    <row r="426" ht="24" spans="1:10">
      <c r="A426" s="27" t="s">
        <v>1458</v>
      </c>
      <c r="B426" s="17" t="s">
        <v>1459</v>
      </c>
      <c r="C426" s="18" t="s">
        <v>1460</v>
      </c>
      <c r="D426" s="19">
        <v>0.2</v>
      </c>
      <c r="E426" s="19">
        <v>0.2</v>
      </c>
      <c r="F426" s="19">
        <v>0.1</v>
      </c>
      <c r="G426" s="19">
        <v>0.05</v>
      </c>
      <c r="H426" s="19">
        <v>1.5</v>
      </c>
      <c r="I426" s="20">
        <f t="shared" si="29"/>
        <v>0.825</v>
      </c>
      <c r="J426" s="1" t="s">
        <v>935</v>
      </c>
    </row>
    <row r="427" spans="1:10">
      <c r="A427" s="13" t="s">
        <v>228</v>
      </c>
      <c r="B427" s="13" t="s">
        <v>1461</v>
      </c>
      <c r="C427" s="13"/>
      <c r="D427" s="15">
        <v>26</v>
      </c>
      <c r="E427" s="15">
        <v>64.5</v>
      </c>
      <c r="F427" s="15">
        <v>41</v>
      </c>
      <c r="G427" s="15">
        <v>25.5</v>
      </c>
      <c r="H427" s="15">
        <v>1.5</v>
      </c>
      <c r="I427" s="16">
        <f t="shared" si="29"/>
        <v>235.5</v>
      </c>
      <c r="J427" s="1" t="s">
        <v>1462</v>
      </c>
    </row>
    <row r="428" spans="1:10">
      <c r="A428" s="17">
        <v>7.1</v>
      </c>
      <c r="B428" s="17" t="s">
        <v>1463</v>
      </c>
      <c r="C428" s="18" t="s">
        <v>1464</v>
      </c>
      <c r="D428" s="19">
        <v>0.5</v>
      </c>
      <c r="E428" s="19">
        <v>1</v>
      </c>
      <c r="F428" s="19">
        <v>0.5</v>
      </c>
      <c r="G428" s="19">
        <v>0.5</v>
      </c>
      <c r="H428" s="19">
        <v>1.5</v>
      </c>
      <c r="I428" s="20">
        <f t="shared" si="29"/>
        <v>3.75</v>
      </c>
      <c r="J428" s="1" t="s">
        <v>1462</v>
      </c>
    </row>
    <row r="429" spans="1:10">
      <c r="A429" s="17">
        <v>7.2</v>
      </c>
      <c r="B429" s="17" t="s">
        <v>521</v>
      </c>
      <c r="C429" s="18" t="s">
        <v>1465</v>
      </c>
      <c r="D429" s="19">
        <v>4.5</v>
      </c>
      <c r="E429" s="19">
        <v>12</v>
      </c>
      <c r="F429" s="19">
        <v>7.5</v>
      </c>
      <c r="G429" s="19">
        <v>4.5</v>
      </c>
      <c r="H429" s="19">
        <v>1.5</v>
      </c>
      <c r="I429" s="20">
        <f t="shared" si="29"/>
        <v>42.75</v>
      </c>
      <c r="J429" s="1" t="s">
        <v>1462</v>
      </c>
    </row>
    <row r="430" ht="48" spans="1:10">
      <c r="A430" s="17" t="s">
        <v>1466</v>
      </c>
      <c r="B430" s="17" t="s">
        <v>1467</v>
      </c>
      <c r="C430" s="18" t="s">
        <v>1468</v>
      </c>
      <c r="D430" s="19">
        <v>0.5</v>
      </c>
      <c r="E430" s="19">
        <v>2</v>
      </c>
      <c r="F430" s="19">
        <v>1</v>
      </c>
      <c r="G430" s="19">
        <v>1</v>
      </c>
      <c r="H430" s="19">
        <v>1.5</v>
      </c>
      <c r="I430" s="20">
        <f t="shared" si="29"/>
        <v>6.75</v>
      </c>
      <c r="J430" s="1" t="s">
        <v>1462</v>
      </c>
    </row>
    <row r="431" ht="24" spans="1:10">
      <c r="A431" s="17" t="s">
        <v>1469</v>
      </c>
      <c r="B431" s="17" t="s">
        <v>1470</v>
      </c>
      <c r="C431" s="18" t="s">
        <v>1471</v>
      </c>
      <c r="D431" s="19">
        <v>0.5</v>
      </c>
      <c r="E431" s="19">
        <v>2</v>
      </c>
      <c r="F431" s="19">
        <v>1</v>
      </c>
      <c r="G431" s="19">
        <v>1</v>
      </c>
      <c r="H431" s="19">
        <v>1.5</v>
      </c>
      <c r="I431" s="20">
        <f t="shared" si="29"/>
        <v>6.75</v>
      </c>
      <c r="J431" s="1" t="s">
        <v>1462</v>
      </c>
    </row>
    <row r="432" ht="48" spans="1:10">
      <c r="A432" s="17" t="s">
        <v>1472</v>
      </c>
      <c r="B432" s="17" t="s">
        <v>1473</v>
      </c>
      <c r="C432" s="18" t="s">
        <v>1474</v>
      </c>
      <c r="D432" s="19">
        <v>0.5</v>
      </c>
      <c r="E432" s="19">
        <v>2</v>
      </c>
      <c r="F432" s="19">
        <v>1</v>
      </c>
      <c r="G432" s="19">
        <v>1</v>
      </c>
      <c r="H432" s="19">
        <v>1.5</v>
      </c>
      <c r="I432" s="20">
        <f t="shared" si="29"/>
        <v>6.75</v>
      </c>
      <c r="J432" s="1" t="s">
        <v>1462</v>
      </c>
    </row>
    <row r="433" spans="1:10">
      <c r="A433" s="17" t="s">
        <v>1475</v>
      </c>
      <c r="B433" s="17" t="s">
        <v>1476</v>
      </c>
      <c r="C433" s="18" t="s">
        <v>1477</v>
      </c>
      <c r="D433" s="19">
        <v>1</v>
      </c>
      <c r="E433" s="19">
        <v>2</v>
      </c>
      <c r="F433" s="19">
        <v>1.5</v>
      </c>
      <c r="G433" s="19">
        <v>0.5</v>
      </c>
      <c r="H433" s="19">
        <v>1.5</v>
      </c>
      <c r="I433" s="20">
        <f t="shared" si="29"/>
        <v>7.5</v>
      </c>
      <c r="J433" s="1" t="s">
        <v>1462</v>
      </c>
    </row>
    <row r="434" spans="1:10">
      <c r="A434" s="17" t="s">
        <v>1478</v>
      </c>
      <c r="B434" s="17" t="s">
        <v>1479</v>
      </c>
      <c r="C434" s="18" t="s">
        <v>1480</v>
      </c>
      <c r="D434" s="19">
        <v>1</v>
      </c>
      <c r="E434" s="19">
        <v>2</v>
      </c>
      <c r="F434" s="19">
        <v>1.5</v>
      </c>
      <c r="G434" s="19">
        <v>0.5</v>
      </c>
      <c r="H434" s="19">
        <v>1.5</v>
      </c>
      <c r="I434" s="20">
        <f t="shared" si="29"/>
        <v>7.5</v>
      </c>
      <c r="J434" s="1" t="s">
        <v>1462</v>
      </c>
    </row>
    <row r="435" spans="1:10">
      <c r="A435" s="17" t="s">
        <v>1481</v>
      </c>
      <c r="B435" s="17" t="s">
        <v>1482</v>
      </c>
      <c r="C435" s="18" t="s">
        <v>1483</v>
      </c>
      <c r="D435" s="19">
        <v>1</v>
      </c>
      <c r="E435" s="19">
        <v>2</v>
      </c>
      <c r="F435" s="19">
        <v>1.5</v>
      </c>
      <c r="G435" s="19">
        <v>0.5</v>
      </c>
      <c r="H435" s="19">
        <v>1.5</v>
      </c>
      <c r="I435" s="20">
        <f t="shared" si="29"/>
        <v>7.5</v>
      </c>
      <c r="J435" s="1" t="s">
        <v>1462</v>
      </c>
    </row>
    <row r="436" ht="60" spans="1:10">
      <c r="A436" s="17">
        <v>7.3</v>
      </c>
      <c r="B436" s="17" t="s">
        <v>1484</v>
      </c>
      <c r="C436" s="18" t="s">
        <v>1485</v>
      </c>
      <c r="D436" s="19">
        <v>1</v>
      </c>
      <c r="E436" s="19">
        <v>5.5</v>
      </c>
      <c r="F436" s="19">
        <v>2.5</v>
      </c>
      <c r="G436" s="19">
        <v>1</v>
      </c>
      <c r="H436" s="19">
        <v>1.5</v>
      </c>
      <c r="I436" s="20">
        <f t="shared" si="29"/>
        <v>15</v>
      </c>
      <c r="J436" s="1" t="s">
        <v>1462</v>
      </c>
    </row>
    <row r="437" ht="36" spans="1:10">
      <c r="A437" s="17" t="s">
        <v>1486</v>
      </c>
      <c r="B437" s="17" t="s">
        <v>1487</v>
      </c>
      <c r="C437" s="18" t="s">
        <v>1488</v>
      </c>
      <c r="D437" s="19">
        <v>0.5</v>
      </c>
      <c r="E437" s="19">
        <v>2.5</v>
      </c>
      <c r="F437" s="19">
        <v>1</v>
      </c>
      <c r="G437" s="19">
        <v>0.5</v>
      </c>
      <c r="H437" s="19">
        <v>1.5</v>
      </c>
      <c r="I437" s="20">
        <f t="shared" si="29"/>
        <v>6.75</v>
      </c>
      <c r="J437" s="1" t="s">
        <v>1462</v>
      </c>
    </row>
    <row r="438" ht="48" spans="1:10">
      <c r="A438" s="17" t="s">
        <v>1489</v>
      </c>
      <c r="B438" s="17" t="s">
        <v>1490</v>
      </c>
      <c r="C438" s="18" t="s">
        <v>1491</v>
      </c>
      <c r="D438" s="19">
        <v>0.5</v>
      </c>
      <c r="E438" s="19">
        <v>3</v>
      </c>
      <c r="F438" s="19">
        <v>1.5</v>
      </c>
      <c r="G438" s="19">
        <v>0.5</v>
      </c>
      <c r="H438" s="19">
        <v>1.5</v>
      </c>
      <c r="I438" s="20">
        <f t="shared" si="29"/>
        <v>8.25</v>
      </c>
      <c r="J438" s="1" t="s">
        <v>1462</v>
      </c>
    </row>
    <row r="439" ht="36" spans="1:10">
      <c r="A439" s="17">
        <v>7.4</v>
      </c>
      <c r="B439" s="17" t="s">
        <v>1492</v>
      </c>
      <c r="C439" s="18" t="s">
        <v>1493</v>
      </c>
      <c r="D439" s="19">
        <v>2</v>
      </c>
      <c r="E439" s="19">
        <v>4</v>
      </c>
      <c r="F439" s="19">
        <v>3</v>
      </c>
      <c r="G439" s="19">
        <v>2</v>
      </c>
      <c r="H439" s="19">
        <v>1.5</v>
      </c>
      <c r="I439" s="20">
        <f t="shared" si="29"/>
        <v>16.5</v>
      </c>
      <c r="J439" s="1" t="s">
        <v>1462</v>
      </c>
    </row>
    <row r="440" ht="48" spans="1:10">
      <c r="A440" s="17" t="s">
        <v>1494</v>
      </c>
      <c r="B440" s="17" t="s">
        <v>1495</v>
      </c>
      <c r="C440" s="18" t="s">
        <v>1496</v>
      </c>
      <c r="D440" s="19">
        <v>1</v>
      </c>
      <c r="E440" s="19">
        <v>2.5</v>
      </c>
      <c r="F440" s="19">
        <v>1.5</v>
      </c>
      <c r="G440" s="19">
        <v>1</v>
      </c>
      <c r="H440" s="19">
        <v>1.5</v>
      </c>
      <c r="I440" s="20">
        <f t="shared" ref="I440:I468" si="38">(D440+E440+F440+G440)*1.5</f>
        <v>9</v>
      </c>
      <c r="J440" s="1" t="s">
        <v>1462</v>
      </c>
    </row>
    <row r="441" ht="48" spans="1:10">
      <c r="A441" s="17" t="s">
        <v>1497</v>
      </c>
      <c r="B441" s="17" t="s">
        <v>1498</v>
      </c>
      <c r="C441" s="18" t="s">
        <v>1499</v>
      </c>
      <c r="D441" s="19">
        <v>1</v>
      </c>
      <c r="E441" s="19">
        <v>2.5</v>
      </c>
      <c r="F441" s="19">
        <v>1.5</v>
      </c>
      <c r="G441" s="19">
        <v>1</v>
      </c>
      <c r="H441" s="19">
        <v>1.5</v>
      </c>
      <c r="I441" s="20">
        <f t="shared" si="38"/>
        <v>9</v>
      </c>
      <c r="J441" s="1" t="s">
        <v>1462</v>
      </c>
    </row>
    <row r="442" ht="60" spans="1:10">
      <c r="A442" s="17">
        <v>7.5</v>
      </c>
      <c r="B442" s="17" t="s">
        <v>1500</v>
      </c>
      <c r="C442" s="18" t="s">
        <v>1501</v>
      </c>
      <c r="D442" s="19">
        <v>6.5</v>
      </c>
      <c r="E442" s="19">
        <v>15</v>
      </c>
      <c r="F442" s="19">
        <v>8.5</v>
      </c>
      <c r="G442" s="19">
        <v>6.5</v>
      </c>
      <c r="H442" s="19">
        <v>1.5</v>
      </c>
      <c r="I442" s="20">
        <f t="shared" si="38"/>
        <v>54.75</v>
      </c>
      <c r="J442" s="1" t="s">
        <v>1462</v>
      </c>
    </row>
    <row r="443" ht="24" spans="1:10">
      <c r="A443" s="17" t="s">
        <v>1502</v>
      </c>
      <c r="B443" s="17" t="s">
        <v>814</v>
      </c>
      <c r="C443" s="18" t="s">
        <v>1503</v>
      </c>
      <c r="D443" s="19">
        <v>0.5</v>
      </c>
      <c r="E443" s="19">
        <v>2</v>
      </c>
      <c r="F443" s="19">
        <v>1</v>
      </c>
      <c r="G443" s="19">
        <v>1</v>
      </c>
      <c r="H443" s="19">
        <v>1.5</v>
      </c>
      <c r="I443" s="20">
        <f t="shared" si="38"/>
        <v>6.75</v>
      </c>
      <c r="J443" s="1" t="s">
        <v>1462</v>
      </c>
    </row>
    <row r="444" spans="1:10">
      <c r="A444" s="17" t="s">
        <v>1504</v>
      </c>
      <c r="B444" s="17" t="s">
        <v>1505</v>
      </c>
      <c r="C444" s="18" t="s">
        <v>1506</v>
      </c>
      <c r="D444" s="19">
        <v>1</v>
      </c>
      <c r="E444" s="19">
        <v>2</v>
      </c>
      <c r="F444" s="19">
        <v>1.5</v>
      </c>
      <c r="G444" s="19">
        <v>1</v>
      </c>
      <c r="H444" s="19">
        <v>1.5</v>
      </c>
      <c r="I444" s="20">
        <f t="shared" si="38"/>
        <v>8.25</v>
      </c>
      <c r="J444" s="1" t="s">
        <v>1462</v>
      </c>
    </row>
    <row r="445" spans="1:10">
      <c r="A445" s="17" t="s">
        <v>1507</v>
      </c>
      <c r="B445" s="17" t="s">
        <v>1508</v>
      </c>
      <c r="C445" s="18" t="s">
        <v>1509</v>
      </c>
      <c r="D445" s="19">
        <v>1</v>
      </c>
      <c r="E445" s="19">
        <v>2</v>
      </c>
      <c r="F445" s="19">
        <v>1.5</v>
      </c>
      <c r="G445" s="19">
        <v>1</v>
      </c>
      <c r="H445" s="19">
        <v>1.5</v>
      </c>
      <c r="I445" s="20">
        <f t="shared" si="38"/>
        <v>8.25</v>
      </c>
      <c r="J445" s="1" t="s">
        <v>1462</v>
      </c>
    </row>
    <row r="446" ht="48" spans="1:10">
      <c r="A446" s="17" t="s">
        <v>1510</v>
      </c>
      <c r="B446" s="17" t="s">
        <v>1511</v>
      </c>
      <c r="C446" s="18" t="s">
        <v>1512</v>
      </c>
      <c r="D446" s="19">
        <v>2</v>
      </c>
      <c r="E446" s="19">
        <v>4</v>
      </c>
      <c r="F446" s="19">
        <v>1.5</v>
      </c>
      <c r="G446" s="19">
        <v>1</v>
      </c>
      <c r="H446" s="19">
        <v>1.5</v>
      </c>
      <c r="I446" s="20">
        <f t="shared" si="38"/>
        <v>12.75</v>
      </c>
      <c r="J446" s="1" t="s">
        <v>1462</v>
      </c>
    </row>
    <row r="447" ht="24" spans="1:10">
      <c r="A447" s="17" t="s">
        <v>1513</v>
      </c>
      <c r="B447" s="17" t="s">
        <v>1514</v>
      </c>
      <c r="C447" s="18" t="s">
        <v>1515</v>
      </c>
      <c r="D447" s="19">
        <v>1</v>
      </c>
      <c r="E447" s="19">
        <v>2</v>
      </c>
      <c r="F447" s="19">
        <v>1</v>
      </c>
      <c r="G447" s="19">
        <v>1</v>
      </c>
      <c r="H447" s="19">
        <v>1.5</v>
      </c>
      <c r="I447" s="20">
        <f t="shared" si="38"/>
        <v>7.5</v>
      </c>
      <c r="J447" s="1" t="s">
        <v>1462</v>
      </c>
    </row>
    <row r="448" ht="36" spans="1:10">
      <c r="A448" s="17" t="s">
        <v>1516</v>
      </c>
      <c r="B448" s="17" t="s">
        <v>1517</v>
      </c>
      <c r="C448" s="18" t="s">
        <v>1518</v>
      </c>
      <c r="D448" s="19">
        <v>0.5</v>
      </c>
      <c r="E448" s="19">
        <v>1.5</v>
      </c>
      <c r="F448" s="19">
        <v>1</v>
      </c>
      <c r="G448" s="19">
        <v>1</v>
      </c>
      <c r="H448" s="19">
        <v>1.5</v>
      </c>
      <c r="I448" s="20">
        <f t="shared" si="38"/>
        <v>6</v>
      </c>
      <c r="J448" s="1" t="s">
        <v>1462</v>
      </c>
    </row>
    <row r="449" ht="24" spans="1:10">
      <c r="A449" s="17" t="s">
        <v>1519</v>
      </c>
      <c r="B449" s="17" t="s">
        <v>1520</v>
      </c>
      <c r="C449" s="18" t="s">
        <v>1521</v>
      </c>
      <c r="D449" s="19">
        <v>0.5</v>
      </c>
      <c r="E449" s="19">
        <v>1.5</v>
      </c>
      <c r="F449" s="19">
        <v>1</v>
      </c>
      <c r="G449" s="19">
        <v>0.5</v>
      </c>
      <c r="H449" s="19">
        <v>1.5</v>
      </c>
      <c r="I449" s="20">
        <f t="shared" si="38"/>
        <v>5.25</v>
      </c>
      <c r="J449" s="1" t="s">
        <v>1462</v>
      </c>
    </row>
    <row r="450" spans="1:10">
      <c r="A450" s="17">
        <v>7.6</v>
      </c>
      <c r="B450" s="17" t="s">
        <v>127</v>
      </c>
      <c r="C450" s="41" t="s">
        <v>1522</v>
      </c>
      <c r="D450" s="19">
        <v>3</v>
      </c>
      <c r="E450" s="19">
        <v>6</v>
      </c>
      <c r="F450" s="19">
        <v>3</v>
      </c>
      <c r="G450" s="19">
        <v>1.5</v>
      </c>
      <c r="H450" s="19">
        <v>1.5</v>
      </c>
      <c r="I450" s="20">
        <f t="shared" si="38"/>
        <v>20.25</v>
      </c>
      <c r="J450" s="1" t="s">
        <v>1462</v>
      </c>
    </row>
    <row r="451" ht="24" spans="1:10">
      <c r="A451" s="17" t="s">
        <v>1523</v>
      </c>
      <c r="B451" s="17" t="s">
        <v>1524</v>
      </c>
      <c r="C451" s="18" t="s">
        <v>1525</v>
      </c>
      <c r="D451" s="19">
        <v>1</v>
      </c>
      <c r="E451" s="19">
        <v>2</v>
      </c>
      <c r="F451" s="19">
        <v>1</v>
      </c>
      <c r="G451" s="19">
        <v>0.5</v>
      </c>
      <c r="H451" s="19">
        <v>1.5</v>
      </c>
      <c r="I451" s="20">
        <f t="shared" si="38"/>
        <v>6.75</v>
      </c>
      <c r="J451" s="1" t="s">
        <v>1462</v>
      </c>
    </row>
    <row r="452" spans="1:10">
      <c r="A452" s="17" t="s">
        <v>1526</v>
      </c>
      <c r="B452" s="17" t="s">
        <v>1527</v>
      </c>
      <c r="C452" s="18" t="s">
        <v>1528</v>
      </c>
      <c r="D452" s="19">
        <v>1</v>
      </c>
      <c r="E452" s="19">
        <v>2</v>
      </c>
      <c r="F452" s="19">
        <v>1</v>
      </c>
      <c r="G452" s="19">
        <v>0.5</v>
      </c>
      <c r="H452" s="19">
        <v>1.5</v>
      </c>
      <c r="I452" s="20">
        <f t="shared" si="38"/>
        <v>6.75</v>
      </c>
      <c r="J452" s="1" t="s">
        <v>1462</v>
      </c>
    </row>
    <row r="453" spans="1:10">
      <c r="A453" s="17" t="s">
        <v>1529</v>
      </c>
      <c r="B453" s="17" t="s">
        <v>1530</v>
      </c>
      <c r="C453" s="18" t="s">
        <v>1531</v>
      </c>
      <c r="D453" s="19">
        <v>1</v>
      </c>
      <c r="E453" s="19">
        <v>2</v>
      </c>
      <c r="F453" s="19">
        <v>1</v>
      </c>
      <c r="G453" s="19">
        <v>0.5</v>
      </c>
      <c r="H453" s="19">
        <v>1.5</v>
      </c>
      <c r="I453" s="20">
        <f t="shared" si="38"/>
        <v>6.75</v>
      </c>
      <c r="J453" s="1" t="s">
        <v>1462</v>
      </c>
    </row>
    <row r="454" spans="1:10">
      <c r="A454" s="17">
        <v>7.7</v>
      </c>
      <c r="B454" s="17" t="s">
        <v>270</v>
      </c>
      <c r="C454" s="18" t="s">
        <v>1532</v>
      </c>
      <c r="D454" s="19">
        <v>3.5</v>
      </c>
      <c r="E454" s="19">
        <v>10.5</v>
      </c>
      <c r="F454" s="19">
        <v>8.5</v>
      </c>
      <c r="G454" s="19">
        <v>5</v>
      </c>
      <c r="H454" s="19">
        <v>1.5</v>
      </c>
      <c r="I454" s="20">
        <f t="shared" si="38"/>
        <v>41.25</v>
      </c>
      <c r="J454" s="1" t="s">
        <v>1462</v>
      </c>
    </row>
    <row r="455" ht="24" spans="1:10">
      <c r="A455" s="17" t="s">
        <v>1533</v>
      </c>
      <c r="B455" s="17" t="s">
        <v>1534</v>
      </c>
      <c r="C455" s="18" t="s">
        <v>1535</v>
      </c>
      <c r="D455" s="19">
        <v>1</v>
      </c>
      <c r="E455" s="19">
        <v>2</v>
      </c>
      <c r="F455" s="19">
        <v>2</v>
      </c>
      <c r="G455" s="19">
        <v>1</v>
      </c>
      <c r="H455" s="19">
        <v>1.5</v>
      </c>
      <c r="I455" s="20">
        <f t="shared" si="38"/>
        <v>9</v>
      </c>
      <c r="J455" s="1" t="s">
        <v>1462</v>
      </c>
    </row>
    <row r="456" ht="24" spans="1:10">
      <c r="A456" s="17" t="s">
        <v>1536</v>
      </c>
      <c r="B456" s="17" t="s">
        <v>1537</v>
      </c>
      <c r="C456" s="18" t="s">
        <v>1538</v>
      </c>
      <c r="D456" s="19">
        <v>0.5</v>
      </c>
      <c r="E456" s="19">
        <v>2</v>
      </c>
      <c r="F456" s="19">
        <v>1.5</v>
      </c>
      <c r="G456" s="19">
        <v>1</v>
      </c>
      <c r="H456" s="19">
        <v>1.5</v>
      </c>
      <c r="I456" s="20">
        <f t="shared" si="38"/>
        <v>7.5</v>
      </c>
      <c r="J456" s="1" t="s">
        <v>1462</v>
      </c>
    </row>
    <row r="457" ht="24" spans="1:10">
      <c r="A457" s="17" t="s">
        <v>1539</v>
      </c>
      <c r="B457" s="17" t="s">
        <v>277</v>
      </c>
      <c r="C457" s="18" t="s">
        <v>1540</v>
      </c>
      <c r="D457" s="19">
        <v>0.5</v>
      </c>
      <c r="E457" s="19">
        <v>2</v>
      </c>
      <c r="F457" s="19">
        <v>1.5</v>
      </c>
      <c r="G457" s="19">
        <v>1</v>
      </c>
      <c r="H457" s="19">
        <v>1.5</v>
      </c>
      <c r="I457" s="20">
        <f t="shared" si="38"/>
        <v>7.5</v>
      </c>
      <c r="J457" s="1" t="s">
        <v>1462</v>
      </c>
    </row>
    <row r="458" spans="1:10">
      <c r="A458" s="17" t="s">
        <v>1541</v>
      </c>
      <c r="B458" s="17" t="s">
        <v>1542</v>
      </c>
      <c r="C458" s="18" t="s">
        <v>1543</v>
      </c>
      <c r="D458" s="19">
        <v>0.5</v>
      </c>
      <c r="E458" s="19">
        <v>2.5</v>
      </c>
      <c r="F458" s="19">
        <v>1.5</v>
      </c>
      <c r="G458" s="19">
        <v>1</v>
      </c>
      <c r="H458" s="19">
        <v>1.5</v>
      </c>
      <c r="I458" s="20">
        <f t="shared" si="38"/>
        <v>8.25</v>
      </c>
      <c r="J458" s="1" t="s">
        <v>1462</v>
      </c>
    </row>
    <row r="459" ht="24" spans="1:10">
      <c r="A459" s="17" t="s">
        <v>1544</v>
      </c>
      <c r="B459" s="17" t="s">
        <v>1545</v>
      </c>
      <c r="C459" s="18" t="s">
        <v>1546</v>
      </c>
      <c r="D459" s="19">
        <v>0.5</v>
      </c>
      <c r="E459" s="19">
        <v>1</v>
      </c>
      <c r="F459" s="19">
        <v>1</v>
      </c>
      <c r="G459" s="19">
        <v>0.5</v>
      </c>
      <c r="H459" s="19">
        <v>1.5</v>
      </c>
      <c r="I459" s="20">
        <f t="shared" si="38"/>
        <v>4.5</v>
      </c>
      <c r="J459" s="1" t="s">
        <v>1462</v>
      </c>
    </row>
    <row r="460" spans="1:10">
      <c r="A460" s="17" t="s">
        <v>1547</v>
      </c>
      <c r="B460" s="17" t="s">
        <v>1548</v>
      </c>
      <c r="C460" s="18" t="s">
        <v>1549</v>
      </c>
      <c r="D460" s="19">
        <v>0.5</v>
      </c>
      <c r="E460" s="19">
        <v>1</v>
      </c>
      <c r="F460" s="19">
        <v>1</v>
      </c>
      <c r="G460" s="19">
        <v>0.5</v>
      </c>
      <c r="H460" s="19">
        <v>1.5</v>
      </c>
      <c r="I460" s="20">
        <f t="shared" si="38"/>
        <v>4.5</v>
      </c>
      <c r="J460" s="1" t="s">
        <v>1462</v>
      </c>
    </row>
    <row r="461" ht="24" spans="1:10">
      <c r="A461" s="17">
        <v>7.8</v>
      </c>
      <c r="B461" s="17" t="s">
        <v>1550</v>
      </c>
      <c r="C461" s="18" t="s">
        <v>1551</v>
      </c>
      <c r="D461" s="19">
        <v>0.5</v>
      </c>
      <c r="E461" s="19">
        <v>1</v>
      </c>
      <c r="F461" s="19">
        <v>1</v>
      </c>
      <c r="G461" s="19">
        <v>0.5</v>
      </c>
      <c r="H461" s="19">
        <v>1.5</v>
      </c>
      <c r="I461" s="20">
        <f t="shared" si="38"/>
        <v>4.5</v>
      </c>
      <c r="J461" s="1" t="s">
        <v>1462</v>
      </c>
    </row>
    <row r="462" ht="24" spans="1:10">
      <c r="A462" s="17">
        <v>7.9</v>
      </c>
      <c r="B462" s="17" t="s">
        <v>1552</v>
      </c>
      <c r="C462" s="18" t="s">
        <v>1553</v>
      </c>
      <c r="D462" s="19">
        <v>1</v>
      </c>
      <c r="E462" s="19">
        <v>2</v>
      </c>
      <c r="F462" s="19">
        <v>1</v>
      </c>
      <c r="G462" s="19">
        <v>0.5</v>
      </c>
      <c r="H462" s="19">
        <v>1.5</v>
      </c>
      <c r="I462" s="20">
        <f t="shared" si="38"/>
        <v>6.75</v>
      </c>
      <c r="J462" s="1" t="s">
        <v>1462</v>
      </c>
    </row>
    <row r="463" spans="1:10">
      <c r="A463" s="27" t="s">
        <v>1554</v>
      </c>
      <c r="B463" s="17" t="s">
        <v>1555</v>
      </c>
      <c r="C463" s="29" t="s">
        <v>1556</v>
      </c>
      <c r="D463" s="19">
        <v>3.5</v>
      </c>
      <c r="E463" s="19">
        <v>7.5</v>
      </c>
      <c r="F463" s="19">
        <v>5.5</v>
      </c>
      <c r="G463" s="19">
        <v>3.5</v>
      </c>
      <c r="H463" s="19">
        <v>1.5</v>
      </c>
      <c r="I463" s="20">
        <f t="shared" si="38"/>
        <v>30</v>
      </c>
      <c r="J463" s="1" t="s">
        <v>1462</v>
      </c>
    </row>
    <row r="464" ht="48" spans="1:10">
      <c r="A464" s="27" t="s">
        <v>1557</v>
      </c>
      <c r="B464" s="17" t="s">
        <v>1558</v>
      </c>
      <c r="C464" s="18" t="s">
        <v>1559</v>
      </c>
      <c r="D464" s="30">
        <v>0.5</v>
      </c>
      <c r="E464" s="30">
        <v>1</v>
      </c>
      <c r="F464" s="30">
        <v>1</v>
      </c>
      <c r="G464" s="30">
        <v>0.5</v>
      </c>
      <c r="H464" s="19">
        <v>1.5</v>
      </c>
      <c r="I464" s="20">
        <f t="shared" si="38"/>
        <v>4.5</v>
      </c>
      <c r="J464" s="1" t="s">
        <v>1462</v>
      </c>
    </row>
    <row r="465" ht="36" spans="1:10">
      <c r="A465" s="27" t="s">
        <v>1560</v>
      </c>
      <c r="B465" s="17" t="s">
        <v>1561</v>
      </c>
      <c r="C465" s="18" t="s">
        <v>1562</v>
      </c>
      <c r="D465" s="30">
        <v>0.5</v>
      </c>
      <c r="E465" s="30">
        <v>1</v>
      </c>
      <c r="F465" s="30">
        <v>1</v>
      </c>
      <c r="G465" s="30">
        <v>0.5</v>
      </c>
      <c r="H465" s="19">
        <v>1.5</v>
      </c>
      <c r="I465" s="20">
        <f t="shared" si="38"/>
        <v>4.5</v>
      </c>
      <c r="J465" s="1" t="s">
        <v>1462</v>
      </c>
    </row>
    <row r="466" ht="24" spans="1:10">
      <c r="A466" s="27" t="s">
        <v>1563</v>
      </c>
      <c r="B466" s="17" t="s">
        <v>1564</v>
      </c>
      <c r="C466" s="18" t="s">
        <v>1565</v>
      </c>
      <c r="D466" s="30">
        <v>0.5</v>
      </c>
      <c r="E466" s="30">
        <v>1.5</v>
      </c>
      <c r="F466" s="30">
        <v>1.5</v>
      </c>
      <c r="G466" s="30">
        <v>0.5</v>
      </c>
      <c r="H466" s="19">
        <v>1.5</v>
      </c>
      <c r="I466" s="20">
        <f t="shared" si="38"/>
        <v>6</v>
      </c>
      <c r="J466" s="1" t="s">
        <v>1462</v>
      </c>
    </row>
    <row r="467" ht="36" spans="1:10">
      <c r="A467" s="27" t="s">
        <v>1566</v>
      </c>
      <c r="B467" s="17" t="s">
        <v>452</v>
      </c>
      <c r="C467" s="18" t="s">
        <v>1567</v>
      </c>
      <c r="D467" s="30">
        <v>1</v>
      </c>
      <c r="E467" s="30">
        <v>2</v>
      </c>
      <c r="F467" s="30">
        <v>1</v>
      </c>
      <c r="G467" s="30">
        <v>1</v>
      </c>
      <c r="H467" s="19">
        <v>1.5</v>
      </c>
      <c r="I467" s="20">
        <f t="shared" si="38"/>
        <v>7.5</v>
      </c>
      <c r="J467" s="1" t="s">
        <v>1462</v>
      </c>
    </row>
    <row r="468" spans="1:10">
      <c r="A468" s="27" t="s">
        <v>1568</v>
      </c>
      <c r="B468" s="17" t="s">
        <v>1569</v>
      </c>
      <c r="C468" s="18" t="s">
        <v>1570</v>
      </c>
      <c r="D468" s="30">
        <v>1</v>
      </c>
      <c r="E468" s="30">
        <v>2</v>
      </c>
      <c r="F468" s="30">
        <v>1</v>
      </c>
      <c r="G468" s="30">
        <v>1</v>
      </c>
      <c r="H468" s="19">
        <v>1.5</v>
      </c>
      <c r="I468" s="20">
        <f t="shared" si="38"/>
        <v>7.5</v>
      </c>
      <c r="J468" s="1" t="s">
        <v>1462</v>
      </c>
    </row>
    <row r="469" ht="14.25" spans="1:10">
      <c r="A469" s="13" t="s">
        <v>6</v>
      </c>
      <c r="B469" s="13" t="s">
        <v>1571</v>
      </c>
      <c r="C469" s="14"/>
      <c r="D469" s="15"/>
      <c r="E469" s="15"/>
      <c r="F469" s="15"/>
      <c r="G469" s="15"/>
      <c r="H469" s="15"/>
      <c r="I469" s="16">
        <f>SUM(I470:I485)</f>
        <v>73.575</v>
      </c>
      <c r="J469" s="4" t="s">
        <v>1572</v>
      </c>
    </row>
    <row r="470" ht="14.25" spans="1:10">
      <c r="A470" s="42">
        <v>1</v>
      </c>
      <c r="B470" s="42" t="s">
        <v>1573</v>
      </c>
      <c r="C470" s="43" t="s">
        <v>1574</v>
      </c>
      <c r="D470" s="19">
        <v>0.25</v>
      </c>
      <c r="E470" s="19">
        <v>2</v>
      </c>
      <c r="F470" s="19">
        <v>0.2</v>
      </c>
      <c r="G470" s="19">
        <v>0.5</v>
      </c>
      <c r="H470" s="19">
        <v>1.5</v>
      </c>
      <c r="I470" s="20">
        <f t="shared" ref="I470:I485" si="39">(D470+E470+F470+G470)*1.5</f>
        <v>4.425</v>
      </c>
      <c r="J470" s="4" t="s">
        <v>1572</v>
      </c>
    </row>
    <row r="471" ht="28.5" spans="1:10">
      <c r="A471" s="42">
        <v>2</v>
      </c>
      <c r="B471" s="42" t="s">
        <v>1575</v>
      </c>
      <c r="C471" s="43" t="s">
        <v>1576</v>
      </c>
      <c r="D471" s="19">
        <v>0.25</v>
      </c>
      <c r="E471" s="19">
        <v>2</v>
      </c>
      <c r="F471" s="19">
        <v>0.2</v>
      </c>
      <c r="G471" s="19">
        <v>0.5</v>
      </c>
      <c r="H471" s="19">
        <v>1.5</v>
      </c>
      <c r="I471" s="20">
        <f t="shared" si="39"/>
        <v>4.425</v>
      </c>
      <c r="J471" s="1" t="s">
        <v>1572</v>
      </c>
    </row>
    <row r="472" ht="57" spans="1:10">
      <c r="A472" s="44">
        <v>3</v>
      </c>
      <c r="B472" s="45" t="s">
        <v>1577</v>
      </c>
      <c r="C472" s="43" t="s">
        <v>1578</v>
      </c>
      <c r="D472" s="19">
        <v>0.25</v>
      </c>
      <c r="E472" s="19">
        <v>3</v>
      </c>
      <c r="F472" s="19">
        <v>0.2</v>
      </c>
      <c r="G472" s="19">
        <v>0.5</v>
      </c>
      <c r="H472" s="19">
        <v>1.5</v>
      </c>
      <c r="I472" s="20">
        <f t="shared" si="39"/>
        <v>5.925</v>
      </c>
      <c r="J472" s="1" t="s">
        <v>1572</v>
      </c>
    </row>
    <row r="473" ht="71.25" spans="1:10">
      <c r="A473" s="42">
        <v>4</v>
      </c>
      <c r="B473" s="45" t="s">
        <v>1579</v>
      </c>
      <c r="C473" s="43" t="s">
        <v>1580</v>
      </c>
      <c r="D473" s="19">
        <v>0.25</v>
      </c>
      <c r="E473" s="19">
        <v>2</v>
      </c>
      <c r="F473" s="19">
        <v>0.2</v>
      </c>
      <c r="G473" s="19">
        <v>0.2</v>
      </c>
      <c r="H473" s="19">
        <v>1.5</v>
      </c>
      <c r="I473" s="20">
        <f t="shared" si="39"/>
        <v>3.975</v>
      </c>
      <c r="J473" s="1" t="s">
        <v>1572</v>
      </c>
    </row>
    <row r="474" ht="42.75" spans="1:10">
      <c r="A474" s="42">
        <v>5</v>
      </c>
      <c r="B474" s="45" t="s">
        <v>1581</v>
      </c>
      <c r="C474" s="43" t="s">
        <v>1582</v>
      </c>
      <c r="D474" s="19">
        <v>0.25</v>
      </c>
      <c r="E474" s="19">
        <v>2</v>
      </c>
      <c r="F474" s="19">
        <v>0.2</v>
      </c>
      <c r="G474" s="19">
        <v>0.5</v>
      </c>
      <c r="H474" s="19">
        <v>1.5</v>
      </c>
      <c r="I474" s="20">
        <f t="shared" si="39"/>
        <v>4.425</v>
      </c>
      <c r="J474" s="1" t="s">
        <v>1572</v>
      </c>
    </row>
    <row r="475" ht="57" spans="1:10">
      <c r="A475" s="44">
        <v>6</v>
      </c>
      <c r="B475" s="46" t="s">
        <v>1583</v>
      </c>
      <c r="C475" s="47" t="s">
        <v>1584</v>
      </c>
      <c r="D475" s="19">
        <v>0.2</v>
      </c>
      <c r="E475" s="19">
        <v>3</v>
      </c>
      <c r="F475" s="19">
        <v>0.2</v>
      </c>
      <c r="G475" s="19">
        <v>0.3</v>
      </c>
      <c r="H475" s="19">
        <v>1.5</v>
      </c>
      <c r="I475" s="20">
        <f t="shared" si="39"/>
        <v>5.55</v>
      </c>
      <c r="J475" s="1" t="s">
        <v>1572</v>
      </c>
    </row>
    <row r="476" ht="42.75" spans="1:10">
      <c r="A476" s="42">
        <v>7</v>
      </c>
      <c r="B476" s="46" t="s">
        <v>1585</v>
      </c>
      <c r="C476" s="48" t="s">
        <v>1586</v>
      </c>
      <c r="D476" s="19">
        <v>0.25</v>
      </c>
      <c r="E476" s="19">
        <v>2</v>
      </c>
      <c r="F476" s="19">
        <v>0.2</v>
      </c>
      <c r="G476" s="19">
        <v>0.5</v>
      </c>
      <c r="H476" s="19">
        <v>1.5</v>
      </c>
      <c r="I476" s="20">
        <f t="shared" si="39"/>
        <v>4.425</v>
      </c>
      <c r="J476" s="1" t="s">
        <v>1572</v>
      </c>
    </row>
    <row r="477" ht="42.75" spans="1:10">
      <c r="A477" s="42">
        <v>8</v>
      </c>
      <c r="B477" s="46" t="s">
        <v>1587</v>
      </c>
      <c r="C477" s="48" t="s">
        <v>1588</v>
      </c>
      <c r="D477" s="19">
        <v>0.25</v>
      </c>
      <c r="E477" s="19">
        <v>1</v>
      </c>
      <c r="F477" s="19">
        <v>0.2</v>
      </c>
      <c r="G477" s="19">
        <v>0.3</v>
      </c>
      <c r="H477" s="19">
        <v>1.5</v>
      </c>
      <c r="I477" s="20">
        <f t="shared" si="39"/>
        <v>2.625</v>
      </c>
      <c r="J477" s="1" t="s">
        <v>1572</v>
      </c>
    </row>
    <row r="478" ht="28.5" spans="1:10">
      <c r="A478" s="44">
        <v>9</v>
      </c>
      <c r="B478" s="46" t="s">
        <v>1589</v>
      </c>
      <c r="C478" s="48" t="s">
        <v>1590</v>
      </c>
      <c r="D478" s="19">
        <v>0.15</v>
      </c>
      <c r="E478" s="19">
        <v>3</v>
      </c>
      <c r="F478" s="19">
        <v>0.2</v>
      </c>
      <c r="G478" s="19">
        <v>0.3</v>
      </c>
      <c r="H478" s="19">
        <v>1.5</v>
      </c>
      <c r="I478" s="20">
        <f t="shared" si="39"/>
        <v>5.475</v>
      </c>
      <c r="J478" s="1" t="s">
        <v>1572</v>
      </c>
    </row>
    <row r="479" ht="57" spans="1:10">
      <c r="A479" s="42">
        <v>10</v>
      </c>
      <c r="B479" s="46" t="s">
        <v>1591</v>
      </c>
      <c r="C479" s="48" t="s">
        <v>1592</v>
      </c>
      <c r="D479" s="19">
        <v>0.15</v>
      </c>
      <c r="E479" s="19">
        <v>3</v>
      </c>
      <c r="F479" s="19">
        <v>0.2</v>
      </c>
      <c r="G479" s="19">
        <v>0.4</v>
      </c>
      <c r="H479" s="19">
        <v>1.5</v>
      </c>
      <c r="I479" s="20">
        <f t="shared" si="39"/>
        <v>5.625</v>
      </c>
      <c r="J479" s="1" t="s">
        <v>1572</v>
      </c>
    </row>
    <row r="480" ht="28.5" spans="1:10">
      <c r="A480" s="42">
        <v>11</v>
      </c>
      <c r="B480" s="46" t="s">
        <v>1593</v>
      </c>
      <c r="C480" s="48" t="s">
        <v>1594</v>
      </c>
      <c r="D480" s="19">
        <v>0.25</v>
      </c>
      <c r="E480" s="19">
        <v>2</v>
      </c>
      <c r="F480" s="19">
        <v>0.2</v>
      </c>
      <c r="G480" s="19">
        <v>0.2</v>
      </c>
      <c r="H480" s="19">
        <v>1.5</v>
      </c>
      <c r="I480" s="20">
        <f t="shared" si="39"/>
        <v>3.975</v>
      </c>
      <c r="J480" s="1" t="s">
        <v>1572</v>
      </c>
    </row>
    <row r="481" ht="57" spans="1:10">
      <c r="A481" s="44">
        <v>12</v>
      </c>
      <c r="B481" s="46" t="s">
        <v>1595</v>
      </c>
      <c r="C481" s="48" t="s">
        <v>1596</v>
      </c>
      <c r="D481" s="19">
        <v>0.25</v>
      </c>
      <c r="E481" s="19">
        <v>2</v>
      </c>
      <c r="F481" s="19">
        <v>0.2</v>
      </c>
      <c r="G481" s="19">
        <v>0.3</v>
      </c>
      <c r="H481" s="19">
        <v>1.5</v>
      </c>
      <c r="I481" s="20">
        <f t="shared" si="39"/>
        <v>4.125</v>
      </c>
      <c r="J481" s="1" t="s">
        <v>1572</v>
      </c>
    </row>
    <row r="482" ht="42.75" spans="1:10">
      <c r="A482" s="42">
        <v>13</v>
      </c>
      <c r="B482" s="46" t="s">
        <v>1597</v>
      </c>
      <c r="C482" s="48" t="s">
        <v>1598</v>
      </c>
      <c r="D482" s="19">
        <v>0.25</v>
      </c>
      <c r="E482" s="19">
        <v>2</v>
      </c>
      <c r="F482" s="19">
        <v>0.2</v>
      </c>
      <c r="G482" s="19">
        <v>0.3</v>
      </c>
      <c r="H482" s="19">
        <v>1.5</v>
      </c>
      <c r="I482" s="20">
        <f t="shared" si="39"/>
        <v>4.125</v>
      </c>
      <c r="J482" s="1" t="s">
        <v>1572</v>
      </c>
    </row>
    <row r="483" ht="28.5" spans="1:10">
      <c r="A483" s="42">
        <v>14</v>
      </c>
      <c r="B483" s="46" t="s">
        <v>1599</v>
      </c>
      <c r="C483" s="48" t="s">
        <v>1600</v>
      </c>
      <c r="D483" s="19">
        <v>0.25</v>
      </c>
      <c r="E483" s="19">
        <v>2</v>
      </c>
      <c r="F483" s="19">
        <v>0.2</v>
      </c>
      <c r="G483" s="19">
        <v>0.4</v>
      </c>
      <c r="H483" s="19">
        <v>1.5</v>
      </c>
      <c r="I483" s="20">
        <f t="shared" si="39"/>
        <v>4.275</v>
      </c>
      <c r="J483" s="1" t="s">
        <v>1572</v>
      </c>
    </row>
    <row r="484" ht="57" spans="1:10">
      <c r="A484" s="44">
        <v>15</v>
      </c>
      <c r="B484" s="46" t="s">
        <v>1601</v>
      </c>
      <c r="C484" s="48" t="s">
        <v>1602</v>
      </c>
      <c r="D484" s="19">
        <v>0.25</v>
      </c>
      <c r="E484" s="19">
        <v>2</v>
      </c>
      <c r="F484" s="19">
        <v>0.2</v>
      </c>
      <c r="G484" s="19">
        <v>0.4</v>
      </c>
      <c r="H484" s="19">
        <v>1.5</v>
      </c>
      <c r="I484" s="20">
        <f t="shared" si="39"/>
        <v>4.275</v>
      </c>
      <c r="J484" s="1" t="s">
        <v>1572</v>
      </c>
    </row>
    <row r="485" ht="28.5" spans="1:10">
      <c r="A485" s="42">
        <v>16</v>
      </c>
      <c r="B485" s="46" t="s">
        <v>1603</v>
      </c>
      <c r="C485" s="48" t="s">
        <v>1604</v>
      </c>
      <c r="D485" s="19">
        <v>0.25</v>
      </c>
      <c r="E485" s="19">
        <v>3</v>
      </c>
      <c r="F485" s="19">
        <v>0.2</v>
      </c>
      <c r="G485" s="19">
        <v>0.5</v>
      </c>
      <c r="H485" s="19">
        <v>1.5</v>
      </c>
      <c r="I485" s="20">
        <f t="shared" si="39"/>
        <v>5.925</v>
      </c>
      <c r="J485" s="1" t="s">
        <v>1572</v>
      </c>
    </row>
    <row r="486" spans="1:10">
      <c r="A486" s="49" t="s">
        <v>6</v>
      </c>
      <c r="B486" s="9" t="s">
        <v>1605</v>
      </c>
      <c r="C486" s="9"/>
      <c r="D486" s="50"/>
      <c r="E486" s="42"/>
      <c r="F486" s="50"/>
      <c r="G486" s="42"/>
      <c r="H486" s="50"/>
      <c r="I486" s="51">
        <f>I569+I623</f>
        <v>195</v>
      </c>
      <c r="J486" s="1" t="s">
        <v>1606</v>
      </c>
    </row>
    <row r="487" spans="1:10">
      <c r="A487" s="52" t="s">
        <v>71</v>
      </c>
      <c r="B487" s="13" t="s">
        <v>1607</v>
      </c>
      <c r="C487" s="13"/>
      <c r="D487" s="50"/>
      <c r="E487" s="42"/>
      <c r="F487" s="50"/>
      <c r="G487" s="42"/>
      <c r="H487" s="50"/>
      <c r="I487" s="50"/>
      <c r="J487" s="1" t="s">
        <v>1606</v>
      </c>
    </row>
    <row r="488" spans="1:10">
      <c r="A488" s="42">
        <v>1</v>
      </c>
      <c r="B488" s="42" t="s">
        <v>1608</v>
      </c>
      <c r="C488" s="18"/>
      <c r="D488" s="42">
        <v>1.2</v>
      </c>
      <c r="E488" s="53">
        <v>0.9</v>
      </c>
      <c r="F488" s="42">
        <v>0.6</v>
      </c>
      <c r="G488" s="53">
        <v>0.3</v>
      </c>
      <c r="H488" s="42">
        <v>1.5</v>
      </c>
      <c r="I488" s="53">
        <v>4.5</v>
      </c>
      <c r="J488" s="1" t="s">
        <v>1606</v>
      </c>
    </row>
    <row r="489" ht="24.75" spans="1:10">
      <c r="A489" s="42">
        <v>1.1</v>
      </c>
      <c r="B489" s="42" t="s">
        <v>1609</v>
      </c>
      <c r="C489" s="40" t="s">
        <v>1610</v>
      </c>
      <c r="D489" s="42">
        <v>0.24</v>
      </c>
      <c r="E489" s="42">
        <v>0.18</v>
      </c>
      <c r="F489" s="42">
        <v>0.15</v>
      </c>
      <c r="G489" s="42">
        <v>0.075</v>
      </c>
      <c r="H489" s="42">
        <v>1.5</v>
      </c>
      <c r="I489" s="42">
        <v>0.9675</v>
      </c>
      <c r="J489" s="1" t="s">
        <v>1606</v>
      </c>
    </row>
    <row r="490" ht="12.75" spans="1:10">
      <c r="A490" s="42">
        <v>1.2</v>
      </c>
      <c r="B490" s="42" t="s">
        <v>1611</v>
      </c>
      <c r="C490" s="40" t="s">
        <v>1612</v>
      </c>
      <c r="D490" s="42">
        <v>0.24</v>
      </c>
      <c r="E490" s="42">
        <v>0.18</v>
      </c>
      <c r="F490" s="42">
        <v>0.15</v>
      </c>
      <c r="G490" s="42">
        <v>0.075</v>
      </c>
      <c r="H490" s="42">
        <v>1.5</v>
      </c>
      <c r="I490" s="42">
        <v>0.9675</v>
      </c>
      <c r="J490" s="1" t="s">
        <v>1606</v>
      </c>
    </row>
    <row r="491" spans="1:10">
      <c r="A491" s="42">
        <v>1.3</v>
      </c>
      <c r="B491" s="42" t="s">
        <v>1613</v>
      </c>
      <c r="C491" s="18" t="s">
        <v>1614</v>
      </c>
      <c r="D491" s="42">
        <v>0.48</v>
      </c>
      <c r="E491" s="53">
        <v>0.36</v>
      </c>
      <c r="F491" s="42">
        <v>0.15</v>
      </c>
      <c r="G491" s="53">
        <v>0.075</v>
      </c>
      <c r="H491" s="42">
        <v>1.5</v>
      </c>
      <c r="I491" s="53">
        <v>1.5975</v>
      </c>
      <c r="J491" s="1" t="s">
        <v>1606</v>
      </c>
    </row>
    <row r="492" ht="24" spans="1:10">
      <c r="A492" s="42">
        <v>1.4</v>
      </c>
      <c r="B492" s="42" t="s">
        <v>1615</v>
      </c>
      <c r="C492" s="18" t="s">
        <v>1616</v>
      </c>
      <c r="D492" s="42">
        <v>0.24</v>
      </c>
      <c r="E492" s="53">
        <v>0.18</v>
      </c>
      <c r="F492" s="42">
        <v>0.15</v>
      </c>
      <c r="G492" s="53">
        <v>0.075</v>
      </c>
      <c r="H492" s="42">
        <v>1.5</v>
      </c>
      <c r="I492" s="53">
        <v>0.9675</v>
      </c>
      <c r="J492" s="1" t="s">
        <v>1606</v>
      </c>
    </row>
    <row r="493" spans="1:10">
      <c r="A493" s="42">
        <v>2</v>
      </c>
      <c r="B493" s="42" t="s">
        <v>1617</v>
      </c>
      <c r="C493" s="40"/>
      <c r="D493" s="42">
        <v>4.5</v>
      </c>
      <c r="E493" s="42">
        <v>6</v>
      </c>
      <c r="F493" s="42">
        <v>3</v>
      </c>
      <c r="G493" s="42">
        <v>1.5</v>
      </c>
      <c r="H493" s="42">
        <v>1.5</v>
      </c>
      <c r="I493" s="42">
        <v>22.5</v>
      </c>
      <c r="J493" s="1" t="s">
        <v>1606</v>
      </c>
    </row>
    <row r="494" ht="24" spans="1:10">
      <c r="A494" s="42">
        <v>2.1</v>
      </c>
      <c r="B494" s="42" t="s">
        <v>1618</v>
      </c>
      <c r="C494" s="40" t="s">
        <v>1619</v>
      </c>
      <c r="D494" s="42">
        <v>0.1125</v>
      </c>
      <c r="E494" s="42">
        <v>0.15</v>
      </c>
      <c r="F494" s="42">
        <v>0.075</v>
      </c>
      <c r="G494" s="42">
        <v>0.0375</v>
      </c>
      <c r="H494" s="42">
        <v>1.5</v>
      </c>
      <c r="I494" s="42">
        <v>0.5625</v>
      </c>
      <c r="J494" s="1" t="s">
        <v>1606</v>
      </c>
    </row>
    <row r="495" spans="1:10">
      <c r="A495" s="42">
        <v>2.2</v>
      </c>
      <c r="B495" s="42" t="s">
        <v>1620</v>
      </c>
      <c r="C495" s="18" t="s">
        <v>1621</v>
      </c>
      <c r="D495" s="42">
        <v>0.1125</v>
      </c>
      <c r="E495" s="53">
        <v>0.15</v>
      </c>
      <c r="F495" s="42">
        <v>0.075</v>
      </c>
      <c r="G495" s="53">
        <v>0.0375</v>
      </c>
      <c r="H495" s="42">
        <v>1.5</v>
      </c>
      <c r="I495" s="53">
        <v>0.5625</v>
      </c>
      <c r="J495" s="1" t="s">
        <v>1606</v>
      </c>
    </row>
    <row r="496" ht="24" spans="1:10">
      <c r="A496" s="42">
        <v>2.3</v>
      </c>
      <c r="B496" s="42" t="s">
        <v>1622</v>
      </c>
      <c r="C496" s="18" t="s">
        <v>1623</v>
      </c>
      <c r="D496" s="42">
        <v>0.225</v>
      </c>
      <c r="E496" s="42">
        <v>0.3</v>
      </c>
      <c r="F496" s="42">
        <v>0.15</v>
      </c>
      <c r="G496" s="42">
        <v>0.075</v>
      </c>
      <c r="H496" s="42">
        <v>1.5</v>
      </c>
      <c r="I496" s="42">
        <v>1.125</v>
      </c>
      <c r="J496" s="1" t="s">
        <v>1606</v>
      </c>
    </row>
    <row r="497" ht="24" spans="1:10">
      <c r="A497" s="42">
        <v>2.4</v>
      </c>
      <c r="B497" s="42" t="s">
        <v>1624</v>
      </c>
      <c r="C497" s="40" t="s">
        <v>1625</v>
      </c>
      <c r="D497" s="42">
        <v>0.1125</v>
      </c>
      <c r="E497" s="42">
        <v>0.15</v>
      </c>
      <c r="F497" s="42">
        <v>0.075</v>
      </c>
      <c r="G497" s="42">
        <v>0.0375</v>
      </c>
      <c r="H497" s="42">
        <v>1.5</v>
      </c>
      <c r="I497" s="42">
        <v>0.5625</v>
      </c>
      <c r="J497" s="1" t="s">
        <v>1606</v>
      </c>
    </row>
    <row r="498" spans="1:10">
      <c r="A498" s="42">
        <v>2.5</v>
      </c>
      <c r="B498" s="42" t="s">
        <v>1626</v>
      </c>
      <c r="C498" s="40" t="s">
        <v>1627</v>
      </c>
      <c r="D498" s="42">
        <v>0.1125</v>
      </c>
      <c r="E498" s="53">
        <v>0.15</v>
      </c>
      <c r="F498" s="42">
        <v>0.075</v>
      </c>
      <c r="G498" s="53">
        <v>0.0375</v>
      </c>
      <c r="H498" s="42">
        <v>1.5</v>
      </c>
      <c r="I498" s="53">
        <v>0.5625</v>
      </c>
      <c r="J498" s="1" t="s">
        <v>1606</v>
      </c>
    </row>
    <row r="499" ht="25.5" spans="1:10">
      <c r="A499" s="42">
        <v>2.6</v>
      </c>
      <c r="B499" s="42" t="s">
        <v>1628</v>
      </c>
      <c r="C499" s="18" t="s">
        <v>1629</v>
      </c>
      <c r="D499" s="42">
        <v>0.225</v>
      </c>
      <c r="E499" s="53">
        <v>0.3</v>
      </c>
      <c r="F499" s="42">
        <v>0.15</v>
      </c>
      <c r="G499" s="53">
        <v>0.075</v>
      </c>
      <c r="H499" s="42">
        <v>1.5</v>
      </c>
      <c r="I499" s="53">
        <v>1.125</v>
      </c>
      <c r="J499" s="1" t="s">
        <v>1606</v>
      </c>
    </row>
    <row r="500" spans="1:10">
      <c r="A500" s="42">
        <v>2.7</v>
      </c>
      <c r="B500" s="42" t="s">
        <v>1630</v>
      </c>
      <c r="C500" s="18" t="s">
        <v>1631</v>
      </c>
      <c r="D500" s="42">
        <v>0.225</v>
      </c>
      <c r="E500" s="42">
        <v>0.3</v>
      </c>
      <c r="F500" s="42">
        <v>0.15</v>
      </c>
      <c r="G500" s="42">
        <v>0.075</v>
      </c>
      <c r="H500" s="42">
        <v>1.5</v>
      </c>
      <c r="I500" s="42">
        <v>1.125</v>
      </c>
      <c r="J500" s="1" t="s">
        <v>1606</v>
      </c>
    </row>
    <row r="501" spans="1:10">
      <c r="A501" s="42">
        <v>2.8</v>
      </c>
      <c r="B501" s="42" t="s">
        <v>1632</v>
      </c>
      <c r="C501" s="40" t="s">
        <v>1633</v>
      </c>
      <c r="D501" s="42">
        <v>0.225</v>
      </c>
      <c r="E501" s="42">
        <v>0.3</v>
      </c>
      <c r="F501" s="42">
        <v>0.15</v>
      </c>
      <c r="G501" s="42">
        <v>0.075</v>
      </c>
      <c r="H501" s="42">
        <v>1.5</v>
      </c>
      <c r="I501" s="42">
        <v>1.125</v>
      </c>
      <c r="J501" s="1" t="s">
        <v>1606</v>
      </c>
    </row>
    <row r="502" spans="1:10">
      <c r="A502" s="42">
        <v>2.9</v>
      </c>
      <c r="B502" s="42" t="s">
        <v>1634</v>
      </c>
      <c r="C502" s="40" t="s">
        <v>1635</v>
      </c>
      <c r="D502" s="42">
        <v>0.225</v>
      </c>
      <c r="E502" s="53">
        <v>0.3</v>
      </c>
      <c r="F502" s="42">
        <v>0.15</v>
      </c>
      <c r="G502" s="53">
        <v>0.075</v>
      </c>
      <c r="H502" s="42">
        <v>1.5</v>
      </c>
      <c r="I502" s="53">
        <v>1.125</v>
      </c>
      <c r="J502" s="1" t="s">
        <v>1606</v>
      </c>
    </row>
    <row r="503" ht="24" spans="1:10">
      <c r="A503" s="42">
        <v>2.1</v>
      </c>
      <c r="B503" s="42" t="s">
        <v>1636</v>
      </c>
      <c r="C503" s="18" t="s">
        <v>1637</v>
      </c>
      <c r="D503" s="42">
        <v>0.225</v>
      </c>
      <c r="E503" s="42">
        <v>0.3</v>
      </c>
      <c r="F503" s="42">
        <v>0.15</v>
      </c>
      <c r="G503" s="42">
        <v>0.075</v>
      </c>
      <c r="H503" s="42">
        <v>1.5</v>
      </c>
      <c r="I503" s="42">
        <v>1.125</v>
      </c>
      <c r="J503" s="1" t="s">
        <v>1606</v>
      </c>
    </row>
    <row r="504" spans="1:10">
      <c r="A504" s="42">
        <v>2.11</v>
      </c>
      <c r="B504" s="42" t="s">
        <v>1638</v>
      </c>
      <c r="C504" s="18" t="s">
        <v>1639</v>
      </c>
      <c r="D504" s="42">
        <v>0.225</v>
      </c>
      <c r="E504" s="42">
        <v>0.3</v>
      </c>
      <c r="F504" s="42">
        <v>0.15</v>
      </c>
      <c r="G504" s="42">
        <v>0.075</v>
      </c>
      <c r="H504" s="42">
        <v>1.5</v>
      </c>
      <c r="I504" s="42">
        <v>1.125</v>
      </c>
      <c r="J504" s="1" t="s">
        <v>1606</v>
      </c>
    </row>
    <row r="505" ht="24" spans="1:10">
      <c r="A505" s="42">
        <v>2.12</v>
      </c>
      <c r="B505" s="42" t="s">
        <v>1640</v>
      </c>
      <c r="C505" s="40" t="s">
        <v>1641</v>
      </c>
      <c r="D505" s="42">
        <v>0.225</v>
      </c>
      <c r="E505" s="53">
        <v>0.3</v>
      </c>
      <c r="F505" s="42">
        <v>0.15</v>
      </c>
      <c r="G505" s="53">
        <v>0.075</v>
      </c>
      <c r="H505" s="42">
        <v>1.5</v>
      </c>
      <c r="I505" s="53">
        <v>1.125</v>
      </c>
      <c r="J505" s="1" t="s">
        <v>1606</v>
      </c>
    </row>
    <row r="506" spans="1:10">
      <c r="A506" s="42">
        <v>2.13</v>
      </c>
      <c r="B506" s="42" t="s">
        <v>1642</v>
      </c>
      <c r="C506" s="40" t="s">
        <v>1643</v>
      </c>
      <c r="D506" s="42">
        <v>0.225</v>
      </c>
      <c r="E506" s="53">
        <v>0.3</v>
      </c>
      <c r="F506" s="42">
        <v>0.15</v>
      </c>
      <c r="G506" s="53">
        <v>0.075</v>
      </c>
      <c r="H506" s="42">
        <v>1.5</v>
      </c>
      <c r="I506" s="53">
        <v>1.125</v>
      </c>
      <c r="J506" s="1" t="s">
        <v>1606</v>
      </c>
    </row>
    <row r="507" ht="63.75" spans="1:10">
      <c r="A507" s="42">
        <v>2.14</v>
      </c>
      <c r="B507" s="42" t="s">
        <v>1644</v>
      </c>
      <c r="C507" s="18" t="s">
        <v>1645</v>
      </c>
      <c r="D507" s="42">
        <v>0.225</v>
      </c>
      <c r="E507" s="42">
        <v>0.3</v>
      </c>
      <c r="F507" s="42">
        <v>0.15</v>
      </c>
      <c r="G507" s="42">
        <v>0.075</v>
      </c>
      <c r="H507" s="42">
        <v>1.5</v>
      </c>
      <c r="I507" s="42">
        <v>1.125</v>
      </c>
      <c r="J507" s="1" t="s">
        <v>1606</v>
      </c>
    </row>
    <row r="508" ht="24" spans="1:10">
      <c r="A508" s="42">
        <v>2.15</v>
      </c>
      <c r="B508" s="42" t="s">
        <v>932</v>
      </c>
      <c r="C508" s="18" t="s">
        <v>1646</v>
      </c>
      <c r="D508" s="42">
        <v>0.225</v>
      </c>
      <c r="E508" s="42">
        <v>0.3</v>
      </c>
      <c r="F508" s="42">
        <v>0.15</v>
      </c>
      <c r="G508" s="42">
        <v>0.075</v>
      </c>
      <c r="H508" s="42">
        <v>1.5</v>
      </c>
      <c r="I508" s="42">
        <v>1.125</v>
      </c>
      <c r="J508" s="1" t="s">
        <v>1606</v>
      </c>
    </row>
    <row r="509" ht="24" spans="1:10">
      <c r="A509" s="42">
        <v>2.16</v>
      </c>
      <c r="B509" s="42" t="s">
        <v>1647</v>
      </c>
      <c r="C509" s="40" t="s">
        <v>1648</v>
      </c>
      <c r="D509" s="42">
        <v>0.225</v>
      </c>
      <c r="E509" s="53">
        <v>0.3</v>
      </c>
      <c r="F509" s="42">
        <v>0.15</v>
      </c>
      <c r="G509" s="53">
        <v>0.075</v>
      </c>
      <c r="H509" s="42">
        <v>1.5</v>
      </c>
      <c r="I509" s="53">
        <v>1.125</v>
      </c>
      <c r="J509" s="1" t="s">
        <v>1606</v>
      </c>
    </row>
    <row r="510" ht="24" spans="1:10">
      <c r="A510" s="42">
        <v>2.17</v>
      </c>
      <c r="B510" s="42" t="s">
        <v>1649</v>
      </c>
      <c r="C510" s="40" t="s">
        <v>1650</v>
      </c>
      <c r="D510" s="42">
        <v>0.225</v>
      </c>
      <c r="E510" s="42">
        <v>0.3</v>
      </c>
      <c r="F510" s="42">
        <v>0.15</v>
      </c>
      <c r="G510" s="42">
        <v>0.075</v>
      </c>
      <c r="H510" s="42">
        <v>1.5</v>
      </c>
      <c r="I510" s="42">
        <v>1.125</v>
      </c>
      <c r="J510" s="1" t="s">
        <v>1606</v>
      </c>
    </row>
    <row r="511" spans="1:10">
      <c r="A511" s="42">
        <v>2.18</v>
      </c>
      <c r="B511" s="42" t="s">
        <v>1061</v>
      </c>
      <c r="C511" s="18" t="s">
        <v>1651</v>
      </c>
      <c r="D511" s="42">
        <v>0.225</v>
      </c>
      <c r="E511" s="42">
        <v>0.3</v>
      </c>
      <c r="F511" s="42">
        <v>0.15</v>
      </c>
      <c r="G511" s="42">
        <v>0.075</v>
      </c>
      <c r="H511" s="42">
        <v>1.5</v>
      </c>
      <c r="I511" s="42">
        <v>1.125</v>
      </c>
      <c r="J511" s="1" t="s">
        <v>1606</v>
      </c>
    </row>
    <row r="512" spans="1:10">
      <c r="A512" s="42">
        <v>2.19</v>
      </c>
      <c r="B512" s="42" t="s">
        <v>1652</v>
      </c>
      <c r="C512" s="18" t="s">
        <v>1653</v>
      </c>
      <c r="D512" s="42">
        <v>0.225</v>
      </c>
      <c r="E512" s="53">
        <v>0.3</v>
      </c>
      <c r="F512" s="42">
        <v>0.15</v>
      </c>
      <c r="G512" s="53">
        <v>0.075</v>
      </c>
      <c r="H512" s="42">
        <v>1.5</v>
      </c>
      <c r="I512" s="53">
        <v>1.125</v>
      </c>
      <c r="J512" s="1" t="s">
        <v>1606</v>
      </c>
    </row>
    <row r="513" ht="24" spans="1:10">
      <c r="A513" s="42">
        <v>2.2</v>
      </c>
      <c r="B513" s="42" t="s">
        <v>1654</v>
      </c>
      <c r="C513" s="40" t="s">
        <v>1655</v>
      </c>
      <c r="D513" s="42">
        <v>0.45</v>
      </c>
      <c r="E513" s="53">
        <v>0.6</v>
      </c>
      <c r="F513" s="42">
        <v>0.3</v>
      </c>
      <c r="G513" s="53">
        <v>0.15</v>
      </c>
      <c r="H513" s="42">
        <v>1.5</v>
      </c>
      <c r="I513" s="53">
        <v>2.25</v>
      </c>
      <c r="J513" s="1" t="s">
        <v>1606</v>
      </c>
    </row>
    <row r="514" ht="24" spans="1:10">
      <c r="A514" s="42">
        <v>2.21</v>
      </c>
      <c r="B514" s="42" t="s">
        <v>1656</v>
      </c>
      <c r="C514" s="40" t="s">
        <v>1657</v>
      </c>
      <c r="D514" s="42">
        <v>0.1125</v>
      </c>
      <c r="E514" s="42">
        <v>0.15</v>
      </c>
      <c r="F514" s="42">
        <v>0.075</v>
      </c>
      <c r="G514" s="42">
        <v>0.0375</v>
      </c>
      <c r="H514" s="42">
        <v>1.5</v>
      </c>
      <c r="I514" s="42">
        <v>0.5625</v>
      </c>
      <c r="J514" s="1" t="s">
        <v>1606</v>
      </c>
    </row>
    <row r="515" ht="36.75" spans="1:10">
      <c r="A515" s="42">
        <v>2.22</v>
      </c>
      <c r="B515" s="42" t="s">
        <v>1658</v>
      </c>
      <c r="C515" s="18" t="s">
        <v>1659</v>
      </c>
      <c r="D515" s="42">
        <v>0.1125</v>
      </c>
      <c r="E515" s="42">
        <v>0.15</v>
      </c>
      <c r="F515" s="42">
        <v>0.075</v>
      </c>
      <c r="G515" s="42">
        <v>0.0375</v>
      </c>
      <c r="H515" s="42">
        <v>1.5</v>
      </c>
      <c r="I515" s="42">
        <v>0.5625</v>
      </c>
      <c r="J515" s="1" t="s">
        <v>1606</v>
      </c>
    </row>
    <row r="516" spans="1:10">
      <c r="A516" s="42">
        <v>3</v>
      </c>
      <c r="B516" s="42" t="s">
        <v>1660</v>
      </c>
      <c r="C516" s="18"/>
      <c r="D516" s="42">
        <v>1.8</v>
      </c>
      <c r="E516" s="53">
        <v>2.4</v>
      </c>
      <c r="F516" s="42">
        <v>1.2</v>
      </c>
      <c r="G516" s="53">
        <v>0.6</v>
      </c>
      <c r="H516" s="42">
        <v>1.5</v>
      </c>
      <c r="I516" s="53">
        <v>9</v>
      </c>
      <c r="J516" s="1" t="s">
        <v>1606</v>
      </c>
    </row>
    <row r="517" spans="1:10">
      <c r="A517" s="42">
        <v>3.1</v>
      </c>
      <c r="B517" s="42" t="s">
        <v>1661</v>
      </c>
      <c r="C517" s="40" t="s">
        <v>1662</v>
      </c>
      <c r="D517" s="42">
        <v>0.18</v>
      </c>
      <c r="E517" s="42">
        <v>0.24</v>
      </c>
      <c r="F517" s="42">
        <v>0.12</v>
      </c>
      <c r="G517" s="42">
        <v>0.06</v>
      </c>
      <c r="H517" s="42">
        <v>1.5</v>
      </c>
      <c r="I517" s="42">
        <v>0.9</v>
      </c>
      <c r="J517" s="1" t="s">
        <v>1606</v>
      </c>
    </row>
    <row r="518" ht="48" spans="1:10">
      <c r="A518" s="42">
        <v>3.2</v>
      </c>
      <c r="B518" s="42" t="s">
        <v>1663</v>
      </c>
      <c r="C518" s="40" t="s">
        <v>1664</v>
      </c>
      <c r="D518" s="42">
        <v>0.54</v>
      </c>
      <c r="E518" s="42">
        <v>0.72</v>
      </c>
      <c r="F518" s="42">
        <v>0.36</v>
      </c>
      <c r="G518" s="42">
        <v>0.18</v>
      </c>
      <c r="H518" s="42">
        <v>1.5</v>
      </c>
      <c r="I518" s="42">
        <v>2.7</v>
      </c>
      <c r="J518" s="1" t="s">
        <v>1606</v>
      </c>
    </row>
    <row r="519" ht="24.75" spans="1:10">
      <c r="A519" s="42">
        <v>3.3</v>
      </c>
      <c r="B519" s="42" t="s">
        <v>1665</v>
      </c>
      <c r="C519" s="18" t="s">
        <v>1666</v>
      </c>
      <c r="D519" s="42">
        <v>0.36</v>
      </c>
      <c r="E519" s="53">
        <v>0.48</v>
      </c>
      <c r="F519" s="42">
        <v>0.24</v>
      </c>
      <c r="G519" s="53">
        <v>0.12</v>
      </c>
      <c r="H519" s="42">
        <v>1.5</v>
      </c>
      <c r="I519" s="53">
        <v>1.8</v>
      </c>
      <c r="J519" s="1" t="s">
        <v>1606</v>
      </c>
    </row>
    <row r="520" ht="24" spans="1:10">
      <c r="A520" s="42">
        <v>3.4</v>
      </c>
      <c r="B520" s="42" t="s">
        <v>1667</v>
      </c>
      <c r="C520" s="18" t="s">
        <v>1668</v>
      </c>
      <c r="D520" s="42">
        <v>0.54</v>
      </c>
      <c r="E520" s="53">
        <v>0.72</v>
      </c>
      <c r="F520" s="42">
        <v>0.36</v>
      </c>
      <c r="G520" s="53">
        <v>0.18</v>
      </c>
      <c r="H520" s="42">
        <v>1.5</v>
      </c>
      <c r="I520" s="53">
        <v>2.7</v>
      </c>
      <c r="J520" s="1" t="s">
        <v>1606</v>
      </c>
    </row>
    <row r="521" spans="1:10">
      <c r="A521" s="42">
        <v>3.5</v>
      </c>
      <c r="B521" s="42" t="s">
        <v>1669</v>
      </c>
      <c r="C521" s="40" t="s">
        <v>1670</v>
      </c>
      <c r="D521" s="42">
        <v>0.18</v>
      </c>
      <c r="E521" s="42">
        <v>0.24</v>
      </c>
      <c r="F521" s="42">
        <v>0.12</v>
      </c>
      <c r="G521" s="42">
        <v>0.06</v>
      </c>
      <c r="H521" s="42">
        <v>1.5</v>
      </c>
      <c r="I521" s="42">
        <v>0.9</v>
      </c>
      <c r="J521" s="1" t="s">
        <v>1606</v>
      </c>
    </row>
    <row r="522" spans="1:10">
      <c r="A522" s="42">
        <v>4</v>
      </c>
      <c r="B522" s="42" t="s">
        <v>1671</v>
      </c>
      <c r="C522" s="40"/>
      <c r="D522" s="42">
        <v>1.05</v>
      </c>
      <c r="E522" s="42">
        <v>1.05</v>
      </c>
      <c r="F522" s="42">
        <v>0.6</v>
      </c>
      <c r="G522" s="42">
        <v>0.3</v>
      </c>
      <c r="H522" s="42">
        <v>1.5</v>
      </c>
      <c r="I522" s="42">
        <v>4.5</v>
      </c>
      <c r="J522" s="1" t="s">
        <v>1606</v>
      </c>
    </row>
    <row r="523" spans="1:10">
      <c r="A523" s="42">
        <v>4.1</v>
      </c>
      <c r="B523" s="42" t="s">
        <v>1672</v>
      </c>
      <c r="C523" s="18" t="s">
        <v>1673</v>
      </c>
      <c r="D523" s="42">
        <v>0.525</v>
      </c>
      <c r="E523" s="53">
        <v>0.525</v>
      </c>
      <c r="F523" s="42">
        <v>0.3</v>
      </c>
      <c r="G523" s="53">
        <v>0.15</v>
      </c>
      <c r="H523" s="42">
        <v>1.5</v>
      </c>
      <c r="I523" s="53">
        <v>2.25</v>
      </c>
      <c r="J523" s="1" t="s">
        <v>1606</v>
      </c>
    </row>
    <row r="524" spans="1:10">
      <c r="A524" s="42">
        <v>4.2</v>
      </c>
      <c r="B524" s="42" t="s">
        <v>1674</v>
      </c>
      <c r="C524" s="18" t="s">
        <v>1675</v>
      </c>
      <c r="D524" s="42">
        <v>0.525</v>
      </c>
      <c r="E524" s="42">
        <v>0.525</v>
      </c>
      <c r="F524" s="42">
        <v>0.3</v>
      </c>
      <c r="G524" s="42">
        <v>0.15</v>
      </c>
      <c r="H524" s="42">
        <v>1.5</v>
      </c>
      <c r="I524" s="42">
        <v>2.25</v>
      </c>
      <c r="J524" s="1" t="s">
        <v>1606</v>
      </c>
    </row>
    <row r="525" spans="1:10">
      <c r="A525" s="42">
        <v>5</v>
      </c>
      <c r="B525" s="42" t="s">
        <v>1676</v>
      </c>
      <c r="C525" s="40"/>
      <c r="D525" s="42">
        <v>2.1</v>
      </c>
      <c r="E525" s="42">
        <v>2.1</v>
      </c>
      <c r="F525" s="42">
        <v>1.2</v>
      </c>
      <c r="G525" s="42">
        <v>0.6</v>
      </c>
      <c r="H525" s="42">
        <v>1.5</v>
      </c>
      <c r="I525" s="42">
        <v>9</v>
      </c>
      <c r="J525" s="1" t="s">
        <v>1606</v>
      </c>
    </row>
    <row r="526" spans="1:10">
      <c r="A526" s="42">
        <v>5.1</v>
      </c>
      <c r="B526" s="42" t="s">
        <v>1677</v>
      </c>
      <c r="C526" s="40" t="s">
        <v>1678</v>
      </c>
      <c r="D526" s="42">
        <v>0.21</v>
      </c>
      <c r="E526" s="53">
        <v>0.21</v>
      </c>
      <c r="F526" s="42">
        <v>0.12</v>
      </c>
      <c r="G526" s="53">
        <v>0.06</v>
      </c>
      <c r="H526" s="42">
        <v>1.5</v>
      </c>
      <c r="I526" s="53">
        <v>0.9</v>
      </c>
      <c r="J526" s="1" t="s">
        <v>1606</v>
      </c>
    </row>
    <row r="527" ht="24" spans="1:10">
      <c r="A527" s="42">
        <v>5.2</v>
      </c>
      <c r="B527" s="42" t="s">
        <v>1679</v>
      </c>
      <c r="C527" s="18" t="s">
        <v>1680</v>
      </c>
      <c r="D527" s="42">
        <v>0.42</v>
      </c>
      <c r="E527" s="53">
        <v>0.42</v>
      </c>
      <c r="F527" s="42">
        <v>0.24</v>
      </c>
      <c r="G527" s="53">
        <v>0.12</v>
      </c>
      <c r="H527" s="42">
        <v>1.5</v>
      </c>
      <c r="I527" s="53">
        <v>1.8</v>
      </c>
      <c r="J527" s="1" t="s">
        <v>1606</v>
      </c>
    </row>
    <row r="528" spans="1:10">
      <c r="A528" s="42">
        <v>5.3</v>
      </c>
      <c r="B528" s="42" t="s">
        <v>1681</v>
      </c>
      <c r="C528" s="18" t="s">
        <v>1682</v>
      </c>
      <c r="D528" s="42">
        <v>0.63</v>
      </c>
      <c r="E528" s="42">
        <v>0.84</v>
      </c>
      <c r="F528" s="42">
        <v>0.36</v>
      </c>
      <c r="G528" s="42">
        <v>0.18</v>
      </c>
      <c r="H528" s="42">
        <v>1.5</v>
      </c>
      <c r="I528" s="42">
        <v>3.015</v>
      </c>
      <c r="J528" s="1" t="s">
        <v>1606</v>
      </c>
    </row>
    <row r="529" spans="1:10">
      <c r="A529" s="42">
        <v>5.4</v>
      </c>
      <c r="B529" s="42" t="s">
        <v>1683</v>
      </c>
      <c r="C529" s="40" t="s">
        <v>1684</v>
      </c>
      <c r="D529" s="42">
        <v>0.21</v>
      </c>
      <c r="E529" s="42">
        <v>0.21</v>
      </c>
      <c r="F529" s="42">
        <v>0.12</v>
      </c>
      <c r="G529" s="42">
        <v>0.06</v>
      </c>
      <c r="H529" s="42">
        <v>1.5</v>
      </c>
      <c r="I529" s="42">
        <v>0.9</v>
      </c>
      <c r="J529" s="1" t="s">
        <v>1606</v>
      </c>
    </row>
    <row r="530" ht="24" spans="1:10">
      <c r="A530" s="42">
        <v>5.5</v>
      </c>
      <c r="B530" s="42" t="s">
        <v>1685</v>
      </c>
      <c r="C530" s="40" t="s">
        <v>1686</v>
      </c>
      <c r="D530" s="42">
        <v>0.63</v>
      </c>
      <c r="E530" s="53">
        <v>0.42</v>
      </c>
      <c r="F530" s="42">
        <v>0.36</v>
      </c>
      <c r="G530" s="53">
        <v>0.18</v>
      </c>
      <c r="H530" s="42">
        <v>1.5</v>
      </c>
      <c r="I530" s="53">
        <v>2.385</v>
      </c>
      <c r="J530" s="1" t="s">
        <v>1606</v>
      </c>
    </row>
    <row r="531" ht="24" spans="1:10">
      <c r="A531" s="42">
        <v>6</v>
      </c>
      <c r="B531" s="42" t="s">
        <v>1687</v>
      </c>
      <c r="C531" s="18" t="s">
        <v>1688</v>
      </c>
      <c r="D531" s="42">
        <v>0.525</v>
      </c>
      <c r="E531" s="42">
        <v>0.525</v>
      </c>
      <c r="F531" s="42">
        <v>0.3</v>
      </c>
      <c r="G531" s="42">
        <v>0.15</v>
      </c>
      <c r="H531" s="42">
        <v>1.5</v>
      </c>
      <c r="I531" s="42">
        <v>2.25</v>
      </c>
      <c r="J531" s="1" t="s">
        <v>1606</v>
      </c>
    </row>
    <row r="532" ht="36" spans="1:10">
      <c r="A532" s="42">
        <v>7</v>
      </c>
      <c r="B532" s="42" t="s">
        <v>1689</v>
      </c>
      <c r="C532" s="18" t="s">
        <v>1690</v>
      </c>
      <c r="D532" s="42">
        <v>0.525</v>
      </c>
      <c r="E532" s="42">
        <v>0.525</v>
      </c>
      <c r="F532" s="42">
        <v>0.3</v>
      </c>
      <c r="G532" s="42">
        <v>0.15</v>
      </c>
      <c r="H532" s="42">
        <v>1.5</v>
      </c>
      <c r="I532" s="42">
        <v>2.25</v>
      </c>
      <c r="J532" s="1" t="s">
        <v>1606</v>
      </c>
    </row>
    <row r="533" spans="1:10">
      <c r="A533" s="42">
        <v>8</v>
      </c>
      <c r="B533" s="42" t="s">
        <v>1691</v>
      </c>
      <c r="C533" s="40"/>
      <c r="D533" s="42">
        <v>1.05</v>
      </c>
      <c r="E533" s="53">
        <v>1.05</v>
      </c>
      <c r="F533" s="42">
        <v>0.6</v>
      </c>
      <c r="G533" s="53">
        <v>0.3</v>
      </c>
      <c r="H533" s="42">
        <v>1.5</v>
      </c>
      <c r="I533" s="53">
        <v>4.5</v>
      </c>
      <c r="J533" s="1" t="s">
        <v>1606</v>
      </c>
    </row>
    <row r="534" ht="24" spans="1:10">
      <c r="A534" s="42">
        <v>8.1</v>
      </c>
      <c r="B534" s="42" t="s">
        <v>1692</v>
      </c>
      <c r="C534" s="40" t="s">
        <v>1693</v>
      </c>
      <c r="D534" s="42">
        <v>0.42</v>
      </c>
      <c r="E534" s="53">
        <v>0.42</v>
      </c>
      <c r="F534" s="42">
        <v>0.24</v>
      </c>
      <c r="G534" s="53">
        <v>0.12</v>
      </c>
      <c r="H534" s="42">
        <v>1.5</v>
      </c>
      <c r="I534" s="53">
        <v>1.8</v>
      </c>
      <c r="J534" s="1" t="s">
        <v>1606</v>
      </c>
    </row>
    <row r="535" ht="24" spans="1:10">
      <c r="A535" s="42">
        <v>8.2</v>
      </c>
      <c r="B535" s="42" t="s">
        <v>1694</v>
      </c>
      <c r="C535" s="18" t="s">
        <v>1693</v>
      </c>
      <c r="D535" s="42">
        <v>0.63</v>
      </c>
      <c r="E535" s="42">
        <v>0.63</v>
      </c>
      <c r="F535" s="42">
        <v>0.36</v>
      </c>
      <c r="G535" s="42">
        <v>0.18</v>
      </c>
      <c r="H535" s="42">
        <v>1.5</v>
      </c>
      <c r="I535" s="42">
        <v>2.7</v>
      </c>
      <c r="J535" s="1" t="s">
        <v>1606</v>
      </c>
    </row>
    <row r="536" spans="1:10">
      <c r="A536" s="42">
        <v>9</v>
      </c>
      <c r="B536" s="42" t="s">
        <v>1695</v>
      </c>
      <c r="C536" s="18"/>
      <c r="D536" s="42">
        <v>4.2</v>
      </c>
      <c r="E536" s="42">
        <v>4.2</v>
      </c>
      <c r="F536" s="42">
        <v>2.4</v>
      </c>
      <c r="G536" s="42">
        <v>1.2</v>
      </c>
      <c r="H536" s="42">
        <v>1.5</v>
      </c>
      <c r="I536" s="42">
        <v>18</v>
      </c>
      <c r="J536" s="1" t="s">
        <v>1606</v>
      </c>
    </row>
    <row r="537" ht="24" spans="1:10">
      <c r="A537" s="42">
        <v>9.1</v>
      </c>
      <c r="B537" s="42" t="s">
        <v>1696</v>
      </c>
      <c r="C537" s="40" t="s">
        <v>1697</v>
      </c>
      <c r="D537" s="42">
        <v>0.63</v>
      </c>
      <c r="E537" s="53">
        <v>0.63</v>
      </c>
      <c r="F537" s="42">
        <v>0.36</v>
      </c>
      <c r="G537" s="53">
        <v>0.18</v>
      </c>
      <c r="H537" s="42">
        <v>1.5</v>
      </c>
      <c r="I537" s="53">
        <v>2.7</v>
      </c>
      <c r="J537" s="1" t="s">
        <v>1606</v>
      </c>
    </row>
    <row r="538" ht="36" spans="1:10">
      <c r="A538" s="42">
        <v>9.2</v>
      </c>
      <c r="B538" s="42" t="s">
        <v>1698</v>
      </c>
      <c r="C538" s="40" t="s">
        <v>1699</v>
      </c>
      <c r="D538" s="42">
        <v>0.63</v>
      </c>
      <c r="E538" s="42">
        <v>0.63</v>
      </c>
      <c r="F538" s="42">
        <v>0.36</v>
      </c>
      <c r="G538" s="42">
        <v>0.18</v>
      </c>
      <c r="H538" s="42">
        <v>1.5</v>
      </c>
      <c r="I538" s="42">
        <v>2.7</v>
      </c>
      <c r="J538" s="1" t="s">
        <v>1606</v>
      </c>
    </row>
    <row r="539" spans="1:10">
      <c r="A539" s="42">
        <v>9.3</v>
      </c>
      <c r="B539" s="42" t="s">
        <v>1700</v>
      </c>
      <c r="C539" s="18" t="s">
        <v>1701</v>
      </c>
      <c r="D539" s="42">
        <v>1.26</v>
      </c>
      <c r="E539" s="42">
        <v>1.26</v>
      </c>
      <c r="F539" s="42">
        <v>0.72</v>
      </c>
      <c r="G539" s="42">
        <v>0.36</v>
      </c>
      <c r="H539" s="42">
        <v>1.5</v>
      </c>
      <c r="I539" s="42">
        <v>5.4</v>
      </c>
      <c r="J539" s="1" t="s">
        <v>1606</v>
      </c>
    </row>
    <row r="540" spans="1:10">
      <c r="A540" s="42">
        <v>9.4</v>
      </c>
      <c r="B540" s="42" t="s">
        <v>1702</v>
      </c>
      <c r="C540" s="18" t="s">
        <v>1703</v>
      </c>
      <c r="D540" s="42">
        <v>0.84</v>
      </c>
      <c r="E540" s="53">
        <v>0.84</v>
      </c>
      <c r="F540" s="42">
        <v>0.48</v>
      </c>
      <c r="G540" s="53">
        <v>0.24</v>
      </c>
      <c r="H540" s="42">
        <v>1.5</v>
      </c>
      <c r="I540" s="53">
        <v>3.6</v>
      </c>
      <c r="J540" s="1" t="s">
        <v>1606</v>
      </c>
    </row>
    <row r="541" ht="24" spans="1:10">
      <c r="A541" s="42">
        <v>9.5</v>
      </c>
      <c r="B541" s="42" t="s">
        <v>1704</v>
      </c>
      <c r="C541" s="40" t="s">
        <v>1705</v>
      </c>
      <c r="D541" s="42">
        <v>0.84</v>
      </c>
      <c r="E541" s="53">
        <v>0.84</v>
      </c>
      <c r="F541" s="42">
        <v>0.48</v>
      </c>
      <c r="G541" s="53">
        <v>0.24</v>
      </c>
      <c r="H541" s="42">
        <v>1.5</v>
      </c>
      <c r="I541" s="53">
        <v>3.6</v>
      </c>
      <c r="J541" s="1" t="s">
        <v>1606</v>
      </c>
    </row>
    <row r="542" spans="1:10">
      <c r="A542" s="42">
        <v>10</v>
      </c>
      <c r="B542" s="42" t="s">
        <v>1706</v>
      </c>
      <c r="C542" s="40"/>
      <c r="D542" s="42">
        <v>2.1</v>
      </c>
      <c r="E542" s="42">
        <v>2.1</v>
      </c>
      <c r="F542" s="42">
        <v>1.2</v>
      </c>
      <c r="G542" s="42">
        <v>0.6</v>
      </c>
      <c r="H542" s="42">
        <v>1.5</v>
      </c>
      <c r="I542" s="42">
        <v>9</v>
      </c>
      <c r="J542" s="1" t="s">
        <v>1606</v>
      </c>
    </row>
    <row r="543" spans="1:10">
      <c r="A543" s="42">
        <v>10.1</v>
      </c>
      <c r="B543" s="42" t="s">
        <v>1707</v>
      </c>
      <c r="C543" s="18" t="s">
        <v>1708</v>
      </c>
      <c r="D543" s="42">
        <v>0.336</v>
      </c>
      <c r="E543" s="42">
        <v>0.336</v>
      </c>
      <c r="F543" s="42">
        <v>0.192</v>
      </c>
      <c r="G543" s="42">
        <v>0.096</v>
      </c>
      <c r="H543" s="42">
        <v>1.5</v>
      </c>
      <c r="I543" s="42">
        <v>1.44</v>
      </c>
      <c r="J543" s="1" t="s">
        <v>1606</v>
      </c>
    </row>
    <row r="544" ht="24" spans="1:10">
      <c r="A544" s="42">
        <v>10.2</v>
      </c>
      <c r="B544" s="42" t="s">
        <v>1709</v>
      </c>
      <c r="C544" s="18" t="s">
        <v>1710</v>
      </c>
      <c r="D544" s="42">
        <v>0.336</v>
      </c>
      <c r="E544" s="53">
        <v>0.336</v>
      </c>
      <c r="F544" s="42">
        <v>0.192</v>
      </c>
      <c r="G544" s="53">
        <v>0.096</v>
      </c>
      <c r="H544" s="42">
        <v>1.5</v>
      </c>
      <c r="I544" s="53">
        <v>1.44</v>
      </c>
      <c r="J544" s="1" t="s">
        <v>1606</v>
      </c>
    </row>
    <row r="545" ht="24" spans="1:10">
      <c r="A545" s="42">
        <v>10.3</v>
      </c>
      <c r="B545" s="42" t="s">
        <v>1711</v>
      </c>
      <c r="C545" s="40" t="s">
        <v>1712</v>
      </c>
      <c r="D545" s="42">
        <v>0.336</v>
      </c>
      <c r="E545" s="42">
        <v>0.336</v>
      </c>
      <c r="F545" s="42">
        <v>0.192</v>
      </c>
      <c r="G545" s="42">
        <v>0.096</v>
      </c>
      <c r="H545" s="42">
        <v>1.5</v>
      </c>
      <c r="I545" s="42">
        <v>1.44</v>
      </c>
      <c r="J545" s="1" t="s">
        <v>1606</v>
      </c>
    </row>
    <row r="546" ht="24" spans="1:10">
      <c r="A546" s="42">
        <v>10.4</v>
      </c>
      <c r="B546" s="42" t="s">
        <v>1713</v>
      </c>
      <c r="C546" s="40" t="s">
        <v>1714</v>
      </c>
      <c r="D546" s="42">
        <v>0.336</v>
      </c>
      <c r="E546" s="42">
        <v>0.336</v>
      </c>
      <c r="F546" s="42">
        <v>0.192</v>
      </c>
      <c r="G546" s="42">
        <v>0.096</v>
      </c>
      <c r="H546" s="42">
        <v>1.5</v>
      </c>
      <c r="I546" s="42">
        <v>1.44</v>
      </c>
      <c r="J546" s="1" t="s">
        <v>1606</v>
      </c>
    </row>
    <row r="547" ht="24" spans="1:10">
      <c r="A547" s="42">
        <v>10.5</v>
      </c>
      <c r="B547" s="42" t="s">
        <v>1715</v>
      </c>
      <c r="C547" s="18" t="s">
        <v>1716</v>
      </c>
      <c r="D547" s="42">
        <v>0.336</v>
      </c>
      <c r="E547" s="53">
        <v>0.336</v>
      </c>
      <c r="F547" s="42">
        <v>0.192</v>
      </c>
      <c r="G547" s="53">
        <v>0.096</v>
      </c>
      <c r="H547" s="42">
        <v>1.5</v>
      </c>
      <c r="I547" s="53">
        <v>1.44</v>
      </c>
      <c r="J547" s="1" t="s">
        <v>1606</v>
      </c>
    </row>
    <row r="548" ht="24" spans="1:10">
      <c r="A548" s="42">
        <v>10.6</v>
      </c>
      <c r="B548" s="42" t="s">
        <v>1717</v>
      </c>
      <c r="C548" s="18" t="s">
        <v>1718</v>
      </c>
      <c r="D548" s="42">
        <v>0.42</v>
      </c>
      <c r="E548" s="53">
        <v>0.42</v>
      </c>
      <c r="F548" s="42">
        <v>0.24</v>
      </c>
      <c r="G548" s="53">
        <v>0.12</v>
      </c>
      <c r="H548" s="42">
        <v>1.5</v>
      </c>
      <c r="I548" s="53">
        <v>1.8</v>
      </c>
      <c r="J548" s="1" t="s">
        <v>1606</v>
      </c>
    </row>
    <row r="549" spans="1:10">
      <c r="A549" s="42">
        <v>11</v>
      </c>
      <c r="B549" s="42" t="s">
        <v>1719</v>
      </c>
      <c r="C549" s="40"/>
      <c r="D549" s="42">
        <v>1.05</v>
      </c>
      <c r="E549" s="42">
        <v>1.05</v>
      </c>
      <c r="F549" s="42">
        <v>0.6</v>
      </c>
      <c r="G549" s="42">
        <v>0.3</v>
      </c>
      <c r="H549" s="42">
        <v>1.5</v>
      </c>
      <c r="I549" s="42">
        <v>4.5</v>
      </c>
      <c r="J549" s="1" t="s">
        <v>1606</v>
      </c>
    </row>
    <row r="550" spans="1:10">
      <c r="A550" s="42">
        <v>11.1</v>
      </c>
      <c r="B550" s="42" t="s">
        <v>1720</v>
      </c>
      <c r="C550" s="40" t="s">
        <v>1721</v>
      </c>
      <c r="D550" s="42">
        <v>0.2625</v>
      </c>
      <c r="E550" s="42">
        <v>0.2625</v>
      </c>
      <c r="F550" s="42">
        <v>0.15</v>
      </c>
      <c r="G550" s="42">
        <v>0.075</v>
      </c>
      <c r="H550" s="42">
        <v>1.5</v>
      </c>
      <c r="I550" s="42">
        <v>1.125</v>
      </c>
      <c r="J550" s="1" t="s">
        <v>1606</v>
      </c>
    </row>
    <row r="551" spans="1:10">
      <c r="A551" s="42">
        <v>11.2</v>
      </c>
      <c r="B551" s="42" t="s">
        <v>1722</v>
      </c>
      <c r="C551" s="18" t="s">
        <v>1723</v>
      </c>
      <c r="D551" s="42">
        <v>0.2625</v>
      </c>
      <c r="E551" s="53">
        <v>0.2625</v>
      </c>
      <c r="F551" s="42">
        <v>0.15</v>
      </c>
      <c r="G551" s="53">
        <v>0.075</v>
      </c>
      <c r="H551" s="42">
        <v>1.5</v>
      </c>
      <c r="I551" s="53">
        <v>1.125</v>
      </c>
      <c r="J551" s="1" t="s">
        <v>1606</v>
      </c>
    </row>
    <row r="552" spans="1:10">
      <c r="A552" s="42">
        <v>11.3</v>
      </c>
      <c r="B552" s="42" t="s">
        <v>1724</v>
      </c>
      <c r="C552" s="18" t="s">
        <v>1725</v>
      </c>
      <c r="D552" s="42">
        <v>0.2625</v>
      </c>
      <c r="E552" s="42">
        <v>0.2625</v>
      </c>
      <c r="F552" s="42">
        <v>0.15</v>
      </c>
      <c r="G552" s="42">
        <v>0.075</v>
      </c>
      <c r="H552" s="42">
        <v>1.5</v>
      </c>
      <c r="I552" s="42">
        <v>1.125</v>
      </c>
      <c r="J552" s="1" t="s">
        <v>1606</v>
      </c>
    </row>
    <row r="553" spans="1:10">
      <c r="A553" s="42">
        <v>11.4</v>
      </c>
      <c r="B553" s="42" t="s">
        <v>1726</v>
      </c>
      <c r="C553" s="40" t="s">
        <v>1727</v>
      </c>
      <c r="D553" s="42">
        <v>0.2625</v>
      </c>
      <c r="E553" s="42">
        <v>0.2625</v>
      </c>
      <c r="F553" s="42">
        <v>0.15</v>
      </c>
      <c r="G553" s="42">
        <v>0.075</v>
      </c>
      <c r="H553" s="42">
        <v>1.5</v>
      </c>
      <c r="I553" s="42">
        <v>1.125</v>
      </c>
      <c r="J553" s="1" t="s">
        <v>1606</v>
      </c>
    </row>
    <row r="554" spans="1:10">
      <c r="A554" s="42">
        <v>12</v>
      </c>
      <c r="B554" s="42" t="s">
        <v>1728</v>
      </c>
      <c r="C554" s="40"/>
      <c r="D554" s="42">
        <v>1.6</v>
      </c>
      <c r="E554" s="53">
        <v>1.2</v>
      </c>
      <c r="F554" s="42">
        <v>0.8</v>
      </c>
      <c r="G554" s="53">
        <v>0.4</v>
      </c>
      <c r="H554" s="42">
        <v>1.5</v>
      </c>
      <c r="I554" s="53">
        <v>6</v>
      </c>
      <c r="J554" s="1" t="s">
        <v>1606</v>
      </c>
    </row>
    <row r="555" ht="48" spans="1:10">
      <c r="A555" s="42">
        <v>12.1</v>
      </c>
      <c r="B555" s="42" t="s">
        <v>1729</v>
      </c>
      <c r="C555" s="18" t="s">
        <v>1730</v>
      </c>
      <c r="D555" s="42">
        <v>0.48</v>
      </c>
      <c r="E555" s="53">
        <v>0.36</v>
      </c>
      <c r="F555" s="42">
        <v>0.24</v>
      </c>
      <c r="G555" s="53">
        <v>0.12</v>
      </c>
      <c r="H555" s="42">
        <v>1.5</v>
      </c>
      <c r="I555" s="53">
        <v>1.8</v>
      </c>
      <c r="J555" s="1" t="s">
        <v>1606</v>
      </c>
    </row>
    <row r="556" ht="36" spans="1:10">
      <c r="A556" s="42">
        <v>12.2</v>
      </c>
      <c r="B556" s="42" t="s">
        <v>1731</v>
      </c>
      <c r="C556" s="18" t="s">
        <v>1732</v>
      </c>
      <c r="D556" s="42">
        <v>0.48</v>
      </c>
      <c r="E556" s="42">
        <v>0.36</v>
      </c>
      <c r="F556" s="42">
        <v>0.24</v>
      </c>
      <c r="G556" s="42">
        <v>0.12</v>
      </c>
      <c r="H556" s="42">
        <v>1.5</v>
      </c>
      <c r="I556" s="42">
        <v>1.8</v>
      </c>
      <c r="J556" s="1" t="s">
        <v>1606</v>
      </c>
    </row>
    <row r="557" ht="24" spans="1:10">
      <c r="A557" s="42">
        <v>12.3</v>
      </c>
      <c r="B557" s="42" t="s">
        <v>1733</v>
      </c>
      <c r="C557" s="40" t="s">
        <v>1734</v>
      </c>
      <c r="D557" s="42">
        <v>0.64</v>
      </c>
      <c r="E557" s="42">
        <v>0.48</v>
      </c>
      <c r="F557" s="42">
        <v>0.32</v>
      </c>
      <c r="G557" s="42">
        <v>0.16</v>
      </c>
      <c r="H557" s="42">
        <v>1.5</v>
      </c>
      <c r="I557" s="42">
        <v>2.4</v>
      </c>
      <c r="J557" s="1" t="s">
        <v>1606</v>
      </c>
    </row>
    <row r="558" spans="1:10">
      <c r="A558" s="42">
        <v>13</v>
      </c>
      <c r="B558" s="42" t="s">
        <v>1735</v>
      </c>
      <c r="C558" s="40"/>
      <c r="D558" s="42">
        <v>3.6</v>
      </c>
      <c r="E558" s="53">
        <v>4.8</v>
      </c>
      <c r="F558" s="42">
        <v>2.4</v>
      </c>
      <c r="G558" s="53">
        <v>1.2</v>
      </c>
      <c r="H558" s="42">
        <v>1.5</v>
      </c>
      <c r="I558" s="53">
        <v>18</v>
      </c>
      <c r="J558" s="1" t="s">
        <v>1606</v>
      </c>
    </row>
    <row r="559" ht="24" spans="1:10">
      <c r="A559" s="42">
        <v>13.1</v>
      </c>
      <c r="B559" s="42" t="s">
        <v>1736</v>
      </c>
      <c r="C559" s="18" t="s">
        <v>1737</v>
      </c>
      <c r="D559" s="42">
        <v>0.36</v>
      </c>
      <c r="E559" s="42">
        <v>0.48</v>
      </c>
      <c r="F559" s="42">
        <v>0.24</v>
      </c>
      <c r="G559" s="42">
        <v>0.12</v>
      </c>
      <c r="H559" s="42">
        <v>1.5</v>
      </c>
      <c r="I559" s="42">
        <v>1.8</v>
      </c>
      <c r="J559" s="1" t="s">
        <v>1606</v>
      </c>
    </row>
    <row r="560" spans="1:10">
      <c r="A560" s="42">
        <v>13.2</v>
      </c>
      <c r="B560" s="42" t="s">
        <v>1738</v>
      </c>
      <c r="C560" s="18" t="s">
        <v>1739</v>
      </c>
      <c r="D560" s="42">
        <v>0.36</v>
      </c>
      <c r="E560" s="42">
        <v>0.48</v>
      </c>
      <c r="F560" s="42">
        <v>0.24</v>
      </c>
      <c r="G560" s="42">
        <v>0.12</v>
      </c>
      <c r="H560" s="42">
        <v>1.5</v>
      </c>
      <c r="I560" s="42">
        <v>1.8</v>
      </c>
      <c r="J560" s="1" t="s">
        <v>1606</v>
      </c>
    </row>
    <row r="561" ht="25.5" spans="1:10">
      <c r="A561" s="42">
        <v>13.3</v>
      </c>
      <c r="B561" s="42" t="s">
        <v>1740</v>
      </c>
      <c r="C561" s="40" t="s">
        <v>1741</v>
      </c>
      <c r="D561" s="42">
        <v>0.36</v>
      </c>
      <c r="E561" s="53">
        <v>0.48</v>
      </c>
      <c r="F561" s="42">
        <v>0.24</v>
      </c>
      <c r="G561" s="53">
        <v>0.12</v>
      </c>
      <c r="H561" s="42">
        <v>1.5</v>
      </c>
      <c r="I561" s="53">
        <v>1.8</v>
      </c>
      <c r="J561" s="1" t="s">
        <v>1606</v>
      </c>
    </row>
    <row r="562" ht="24" spans="1:10">
      <c r="A562" s="42">
        <v>13.4</v>
      </c>
      <c r="B562" s="42" t="s">
        <v>1742</v>
      </c>
      <c r="C562" s="40" t="s">
        <v>1743</v>
      </c>
      <c r="D562" s="42">
        <v>0.36</v>
      </c>
      <c r="E562" s="53">
        <v>0.48</v>
      </c>
      <c r="F562" s="42">
        <v>0.24</v>
      </c>
      <c r="G562" s="53">
        <v>0.12</v>
      </c>
      <c r="H562" s="42">
        <v>1.5</v>
      </c>
      <c r="I562" s="53">
        <v>1.8</v>
      </c>
      <c r="J562" s="1" t="s">
        <v>1606</v>
      </c>
    </row>
    <row r="563" ht="24" spans="1:10">
      <c r="A563" s="42">
        <v>13.5</v>
      </c>
      <c r="B563" s="42" t="s">
        <v>1744</v>
      </c>
      <c r="C563" s="18" t="s">
        <v>1745</v>
      </c>
      <c r="D563" s="42">
        <v>0.36</v>
      </c>
      <c r="E563" s="42">
        <v>0.48</v>
      </c>
      <c r="F563" s="42">
        <v>0.24</v>
      </c>
      <c r="G563" s="42">
        <v>0.12</v>
      </c>
      <c r="H563" s="42">
        <v>1.5</v>
      </c>
      <c r="I563" s="42">
        <v>1.8</v>
      </c>
      <c r="J563" s="1" t="s">
        <v>1606</v>
      </c>
    </row>
    <row r="564" spans="1:10">
      <c r="A564" s="42">
        <v>13.6</v>
      </c>
      <c r="B564" s="42" t="s">
        <v>1746</v>
      </c>
      <c r="C564" s="18" t="s">
        <v>1747</v>
      </c>
      <c r="D564" s="42">
        <v>0.36</v>
      </c>
      <c r="E564" s="42">
        <v>0.48</v>
      </c>
      <c r="F564" s="42">
        <v>0.24</v>
      </c>
      <c r="G564" s="42">
        <v>0.12</v>
      </c>
      <c r="H564" s="42">
        <v>1.5</v>
      </c>
      <c r="I564" s="42">
        <v>1.8</v>
      </c>
      <c r="J564" s="1" t="s">
        <v>1606</v>
      </c>
    </row>
    <row r="565" ht="36" spans="1:10">
      <c r="A565" s="42">
        <v>13.7</v>
      </c>
      <c r="B565" s="42" t="s">
        <v>1748</v>
      </c>
      <c r="C565" s="40" t="s">
        <v>1749</v>
      </c>
      <c r="D565" s="42">
        <v>0.36</v>
      </c>
      <c r="E565" s="53">
        <v>0.48</v>
      </c>
      <c r="F565" s="42">
        <v>0.24</v>
      </c>
      <c r="G565" s="53">
        <v>0.12</v>
      </c>
      <c r="H565" s="42">
        <v>1.5</v>
      </c>
      <c r="I565" s="53">
        <v>1.8</v>
      </c>
      <c r="J565" s="1" t="s">
        <v>1606</v>
      </c>
    </row>
    <row r="566" ht="24" spans="1:10">
      <c r="A566" s="42">
        <v>13.8</v>
      </c>
      <c r="B566" s="42" t="s">
        <v>1750</v>
      </c>
      <c r="C566" s="40" t="s">
        <v>1751</v>
      </c>
      <c r="D566" s="42">
        <v>0.36</v>
      </c>
      <c r="E566" s="42">
        <v>0.48</v>
      </c>
      <c r="F566" s="42">
        <v>0.24</v>
      </c>
      <c r="G566" s="42">
        <v>0.12</v>
      </c>
      <c r="H566" s="42">
        <v>1.5</v>
      </c>
      <c r="I566" s="42">
        <v>1.8</v>
      </c>
      <c r="J566" s="1" t="s">
        <v>1606</v>
      </c>
    </row>
    <row r="567" ht="24" spans="1:10">
      <c r="A567" s="42">
        <v>13.9</v>
      </c>
      <c r="B567" s="42" t="s">
        <v>1752</v>
      </c>
      <c r="C567" s="18" t="s">
        <v>1753</v>
      </c>
      <c r="D567" s="42">
        <v>0.36</v>
      </c>
      <c r="E567" s="42">
        <v>0.48</v>
      </c>
      <c r="F567" s="42">
        <v>0.24</v>
      </c>
      <c r="G567" s="42">
        <v>0.12</v>
      </c>
      <c r="H567" s="42">
        <v>1.5</v>
      </c>
      <c r="I567" s="42">
        <v>1.8</v>
      </c>
      <c r="J567" s="1" t="s">
        <v>1606</v>
      </c>
    </row>
    <row r="568" ht="25.5" spans="1:10">
      <c r="A568" s="54">
        <v>13.1</v>
      </c>
      <c r="B568" s="42" t="s">
        <v>1754</v>
      </c>
      <c r="C568" s="18" t="s">
        <v>1755</v>
      </c>
      <c r="D568" s="42">
        <v>0.36</v>
      </c>
      <c r="E568" s="53">
        <v>0.48</v>
      </c>
      <c r="F568" s="42">
        <v>0.24</v>
      </c>
      <c r="G568" s="53">
        <v>0.12</v>
      </c>
      <c r="H568" s="42">
        <v>1.5</v>
      </c>
      <c r="I568" s="53">
        <v>1.8</v>
      </c>
      <c r="J568" s="1" t="s">
        <v>1606</v>
      </c>
    </row>
    <row r="569" spans="1:10">
      <c r="A569" s="42"/>
      <c r="B569" s="52" t="s">
        <v>1756</v>
      </c>
      <c r="C569" s="52"/>
      <c r="D569" s="42"/>
      <c r="E569" s="42"/>
      <c r="F569" s="42"/>
      <c r="G569" s="42"/>
      <c r="H569" s="11"/>
      <c r="I569" s="55">
        <f>I558+I554+I549+I542+I536+I533+I532+I531+I525+I522+I516+I493+I488</f>
        <v>114</v>
      </c>
      <c r="J569" s="1" t="s">
        <v>1606</v>
      </c>
    </row>
    <row r="570" spans="1:10">
      <c r="A570" s="52" t="s">
        <v>97</v>
      </c>
      <c r="B570" s="13" t="s">
        <v>1757</v>
      </c>
      <c r="C570" s="14"/>
      <c r="D570" s="42"/>
      <c r="E570" s="42"/>
      <c r="F570" s="42"/>
      <c r="G570" s="42"/>
      <c r="H570" s="42"/>
      <c r="I570" s="18"/>
      <c r="J570" s="1" t="s">
        <v>1606</v>
      </c>
    </row>
    <row r="571" spans="1:10">
      <c r="A571" s="42">
        <v>1</v>
      </c>
      <c r="B571" s="42" t="s">
        <v>1758</v>
      </c>
      <c r="C571" s="18"/>
      <c r="D571" s="42">
        <v>0.7</v>
      </c>
      <c r="E571" s="53">
        <v>0.7</v>
      </c>
      <c r="F571" s="42">
        <v>0.4</v>
      </c>
      <c r="G571" s="53">
        <v>0.2</v>
      </c>
      <c r="H571" s="42">
        <v>1.5</v>
      </c>
      <c r="I571" s="56">
        <f t="shared" ref="I571:I615" si="40">(D571+E571+F571+G571)*1.5</f>
        <v>3</v>
      </c>
      <c r="J571" s="1" t="s">
        <v>1606</v>
      </c>
    </row>
    <row r="572" spans="1:10">
      <c r="A572" s="42">
        <v>1.1</v>
      </c>
      <c r="B572" s="42" t="s">
        <v>1759</v>
      </c>
      <c r="C572" s="18" t="s">
        <v>1760</v>
      </c>
      <c r="D572" s="42">
        <v>0.175</v>
      </c>
      <c r="E572" s="42">
        <v>0.175</v>
      </c>
      <c r="F572" s="42">
        <v>0.1</v>
      </c>
      <c r="G572" s="42">
        <v>0.05</v>
      </c>
      <c r="H572" s="42">
        <v>1.5</v>
      </c>
      <c r="I572" s="56">
        <f t="shared" si="40"/>
        <v>0.75</v>
      </c>
      <c r="J572" s="1" t="s">
        <v>1606</v>
      </c>
    </row>
    <row r="573" spans="1:10">
      <c r="A573" s="42">
        <v>1.2</v>
      </c>
      <c r="B573" s="42" t="s">
        <v>1761</v>
      </c>
      <c r="C573" s="18" t="s">
        <v>1762</v>
      </c>
      <c r="D573" s="42">
        <v>0.175</v>
      </c>
      <c r="E573" s="53">
        <v>0.175</v>
      </c>
      <c r="F573" s="42">
        <v>0.1</v>
      </c>
      <c r="G573" s="53">
        <v>0.05</v>
      </c>
      <c r="H573" s="42">
        <v>1.5</v>
      </c>
      <c r="I573" s="56">
        <f t="shared" si="40"/>
        <v>0.75</v>
      </c>
      <c r="J573" s="1" t="s">
        <v>1606</v>
      </c>
    </row>
    <row r="574" spans="1:10">
      <c r="A574" s="42">
        <v>1.3</v>
      </c>
      <c r="B574" s="42" t="s">
        <v>1763</v>
      </c>
      <c r="C574" s="18" t="s">
        <v>1764</v>
      </c>
      <c r="D574" s="42">
        <v>0.175</v>
      </c>
      <c r="E574" s="42">
        <v>0.175</v>
      </c>
      <c r="F574" s="42">
        <v>0.1</v>
      </c>
      <c r="G574" s="42">
        <v>0.05</v>
      </c>
      <c r="H574" s="42">
        <v>1.5</v>
      </c>
      <c r="I574" s="56">
        <f t="shared" si="40"/>
        <v>0.75</v>
      </c>
      <c r="J574" s="1" t="s">
        <v>1606</v>
      </c>
    </row>
    <row r="575" spans="1:10">
      <c r="A575" s="42">
        <v>1.4</v>
      </c>
      <c r="B575" s="42" t="s">
        <v>1765</v>
      </c>
      <c r="C575" s="18" t="s">
        <v>1766</v>
      </c>
      <c r="D575" s="42">
        <v>0.175</v>
      </c>
      <c r="E575" s="53">
        <v>0.175</v>
      </c>
      <c r="F575" s="42">
        <v>0.1</v>
      </c>
      <c r="G575" s="53">
        <v>0.05</v>
      </c>
      <c r="H575" s="42">
        <v>1.5</v>
      </c>
      <c r="I575" s="56">
        <f t="shared" si="40"/>
        <v>0.75</v>
      </c>
      <c r="J575" s="1" t="s">
        <v>1606</v>
      </c>
    </row>
    <row r="576" spans="1:10">
      <c r="A576" s="42">
        <v>2</v>
      </c>
      <c r="B576" s="42" t="s">
        <v>1767</v>
      </c>
      <c r="C576" s="18"/>
      <c r="D576" s="42">
        <v>1.05</v>
      </c>
      <c r="E576" s="42">
        <v>1.05</v>
      </c>
      <c r="F576" s="42">
        <v>0.6</v>
      </c>
      <c r="G576" s="42">
        <v>0.3</v>
      </c>
      <c r="H576" s="42">
        <v>1.5</v>
      </c>
      <c r="I576" s="56">
        <f t="shared" si="40"/>
        <v>4.5</v>
      </c>
      <c r="J576" s="1" t="s">
        <v>1606</v>
      </c>
    </row>
    <row r="577" ht="24" spans="1:10">
      <c r="A577" s="42">
        <v>2.1</v>
      </c>
      <c r="B577" s="42" t="s">
        <v>1768</v>
      </c>
      <c r="C577" s="18" t="s">
        <v>1769</v>
      </c>
      <c r="D577" s="42">
        <v>0.21</v>
      </c>
      <c r="E577" s="53">
        <v>0.21</v>
      </c>
      <c r="F577" s="42">
        <v>0.12</v>
      </c>
      <c r="G577" s="53">
        <v>0.06</v>
      </c>
      <c r="H577" s="42">
        <v>1.5</v>
      </c>
      <c r="I577" s="56">
        <f t="shared" si="40"/>
        <v>0.9</v>
      </c>
      <c r="J577" s="1" t="s">
        <v>1606</v>
      </c>
    </row>
    <row r="578" spans="1:10">
      <c r="A578" s="42">
        <v>2.2</v>
      </c>
      <c r="B578" s="42" t="s">
        <v>1770</v>
      </c>
      <c r="C578" s="18" t="s">
        <v>1771</v>
      </c>
      <c r="D578" s="42">
        <v>0.21</v>
      </c>
      <c r="E578" s="42">
        <v>0.21</v>
      </c>
      <c r="F578" s="42">
        <v>0.12</v>
      </c>
      <c r="G578" s="42">
        <v>0.06</v>
      </c>
      <c r="H578" s="42">
        <v>1.5</v>
      </c>
      <c r="I578" s="56">
        <f t="shared" si="40"/>
        <v>0.9</v>
      </c>
      <c r="J578" s="1" t="s">
        <v>1606</v>
      </c>
    </row>
    <row r="579" spans="1:10">
      <c r="A579" s="42">
        <v>2.3</v>
      </c>
      <c r="B579" s="42" t="s">
        <v>1772</v>
      </c>
      <c r="C579" s="18" t="s">
        <v>1773</v>
      </c>
      <c r="D579" s="42">
        <v>0.21</v>
      </c>
      <c r="E579" s="53">
        <v>0.21</v>
      </c>
      <c r="F579" s="42">
        <v>0.12</v>
      </c>
      <c r="G579" s="53">
        <v>0.06</v>
      </c>
      <c r="H579" s="42">
        <v>1.5</v>
      </c>
      <c r="I579" s="56">
        <f t="shared" si="40"/>
        <v>0.9</v>
      </c>
      <c r="J579" s="1" t="s">
        <v>1606</v>
      </c>
    </row>
    <row r="580" spans="1:10">
      <c r="A580" s="42">
        <v>2.4</v>
      </c>
      <c r="B580" s="42" t="s">
        <v>1774</v>
      </c>
      <c r="C580" s="18" t="s">
        <v>1775</v>
      </c>
      <c r="D580" s="42">
        <v>0.42</v>
      </c>
      <c r="E580" s="42">
        <v>0.42</v>
      </c>
      <c r="F580" s="42">
        <v>0.24</v>
      </c>
      <c r="G580" s="42">
        <v>0.12</v>
      </c>
      <c r="H580" s="42">
        <v>1.5</v>
      </c>
      <c r="I580" s="56">
        <f t="shared" si="40"/>
        <v>1.8</v>
      </c>
      <c r="J580" s="1" t="s">
        <v>1606</v>
      </c>
    </row>
    <row r="581" spans="1:10">
      <c r="A581" s="42">
        <v>3</v>
      </c>
      <c r="B581" s="42" t="s">
        <v>129</v>
      </c>
      <c r="C581" s="18"/>
      <c r="D581" s="42">
        <v>1.4</v>
      </c>
      <c r="E581" s="53">
        <v>1.4</v>
      </c>
      <c r="F581" s="42">
        <v>0.8</v>
      </c>
      <c r="G581" s="53">
        <v>0.4</v>
      </c>
      <c r="H581" s="42">
        <v>1.5</v>
      </c>
      <c r="I581" s="56">
        <f t="shared" si="40"/>
        <v>6</v>
      </c>
      <c r="J581" s="1" t="s">
        <v>1606</v>
      </c>
    </row>
    <row r="582" spans="1:10">
      <c r="A582" s="42">
        <v>3.1</v>
      </c>
      <c r="B582" s="42" t="s">
        <v>1776</v>
      </c>
      <c r="C582" s="18" t="s">
        <v>1777</v>
      </c>
      <c r="D582" s="42">
        <v>0.28</v>
      </c>
      <c r="E582" s="42">
        <v>0.28</v>
      </c>
      <c r="F582" s="42">
        <v>0.16</v>
      </c>
      <c r="G582" s="42">
        <v>0.08</v>
      </c>
      <c r="H582" s="42">
        <v>1.5</v>
      </c>
      <c r="I582" s="56">
        <f t="shared" si="40"/>
        <v>1.2</v>
      </c>
      <c r="J582" s="1" t="s">
        <v>1606</v>
      </c>
    </row>
    <row r="583" spans="1:10">
      <c r="A583" s="42">
        <v>3.2</v>
      </c>
      <c r="B583" s="42" t="s">
        <v>1778</v>
      </c>
      <c r="C583" s="18" t="s">
        <v>1779</v>
      </c>
      <c r="D583" s="42">
        <v>0.28</v>
      </c>
      <c r="E583" s="53">
        <v>0.28</v>
      </c>
      <c r="F583" s="42">
        <v>0.16</v>
      </c>
      <c r="G583" s="53">
        <v>0.08</v>
      </c>
      <c r="H583" s="42">
        <v>1.5</v>
      </c>
      <c r="I583" s="56">
        <f t="shared" si="40"/>
        <v>1.2</v>
      </c>
      <c r="J583" s="1" t="s">
        <v>1606</v>
      </c>
    </row>
    <row r="584" spans="1:10">
      <c r="A584" s="42">
        <v>3.3</v>
      </c>
      <c r="B584" s="42" t="s">
        <v>1780</v>
      </c>
      <c r="C584" s="18" t="s">
        <v>1781</v>
      </c>
      <c r="D584" s="42">
        <v>0.56</v>
      </c>
      <c r="E584" s="42">
        <v>0.56</v>
      </c>
      <c r="F584" s="42">
        <v>0.32</v>
      </c>
      <c r="G584" s="42">
        <v>0.16</v>
      </c>
      <c r="H584" s="42">
        <v>1.5</v>
      </c>
      <c r="I584" s="56">
        <f t="shared" si="40"/>
        <v>2.4</v>
      </c>
      <c r="J584" s="1" t="s">
        <v>1606</v>
      </c>
    </row>
    <row r="585" spans="1:10">
      <c r="A585" s="42">
        <v>3.4</v>
      </c>
      <c r="B585" s="42" t="s">
        <v>1782</v>
      </c>
      <c r="C585" s="18" t="s">
        <v>1783</v>
      </c>
      <c r="D585" s="42">
        <v>0.28</v>
      </c>
      <c r="E585" s="53">
        <v>0.28</v>
      </c>
      <c r="F585" s="42">
        <v>0.16</v>
      </c>
      <c r="G585" s="53">
        <v>0.08</v>
      </c>
      <c r="H585" s="42">
        <v>1.5</v>
      </c>
      <c r="I585" s="56">
        <f t="shared" si="40"/>
        <v>1.2</v>
      </c>
      <c r="J585" s="1" t="s">
        <v>1606</v>
      </c>
    </row>
    <row r="586" spans="1:10">
      <c r="A586" s="42">
        <v>4</v>
      </c>
      <c r="B586" s="42" t="s">
        <v>1784</v>
      </c>
      <c r="C586" s="18"/>
      <c r="D586" s="42">
        <v>0.9</v>
      </c>
      <c r="E586" s="42">
        <v>1.2</v>
      </c>
      <c r="F586" s="42">
        <v>0.6</v>
      </c>
      <c r="G586" s="42">
        <v>0.3</v>
      </c>
      <c r="H586" s="42">
        <v>1.5</v>
      </c>
      <c r="I586" s="56">
        <f t="shared" si="40"/>
        <v>4.5</v>
      </c>
      <c r="J586" s="1" t="s">
        <v>1606</v>
      </c>
    </row>
    <row r="587" spans="1:10">
      <c r="A587" s="42">
        <v>4.1</v>
      </c>
      <c r="B587" s="42" t="s">
        <v>1785</v>
      </c>
      <c r="C587" s="18" t="s">
        <v>1786</v>
      </c>
      <c r="D587" s="42">
        <v>0.3</v>
      </c>
      <c r="E587" s="53">
        <v>0.4</v>
      </c>
      <c r="F587" s="42">
        <v>0.2</v>
      </c>
      <c r="G587" s="53">
        <v>0.1</v>
      </c>
      <c r="H587" s="42">
        <v>1.5</v>
      </c>
      <c r="I587" s="56">
        <f t="shared" si="40"/>
        <v>1.5</v>
      </c>
      <c r="J587" s="1" t="s">
        <v>1606</v>
      </c>
    </row>
    <row r="588" spans="1:10">
      <c r="A588" s="42">
        <v>4.2</v>
      </c>
      <c r="B588" s="42" t="s">
        <v>1787</v>
      </c>
      <c r="C588" s="18" t="s">
        <v>1788</v>
      </c>
      <c r="D588" s="42">
        <v>0.3</v>
      </c>
      <c r="E588" s="42">
        <v>0.4</v>
      </c>
      <c r="F588" s="42">
        <v>0.2</v>
      </c>
      <c r="G588" s="42">
        <v>0.1</v>
      </c>
      <c r="H588" s="42">
        <v>1.5</v>
      </c>
      <c r="I588" s="56">
        <f t="shared" si="40"/>
        <v>1.5</v>
      </c>
      <c r="J588" s="1" t="s">
        <v>1606</v>
      </c>
    </row>
    <row r="589" spans="1:10">
      <c r="A589" s="42">
        <v>4.3</v>
      </c>
      <c r="B589" s="42" t="s">
        <v>1789</v>
      </c>
      <c r="C589" s="18" t="s">
        <v>1790</v>
      </c>
      <c r="D589" s="42">
        <v>0.3</v>
      </c>
      <c r="E589" s="53">
        <v>0.4</v>
      </c>
      <c r="F589" s="42">
        <v>0.2</v>
      </c>
      <c r="G589" s="53">
        <v>0.1</v>
      </c>
      <c r="H589" s="42">
        <v>1.5</v>
      </c>
      <c r="I589" s="56">
        <f t="shared" si="40"/>
        <v>1.5</v>
      </c>
      <c r="J589" s="1" t="s">
        <v>1606</v>
      </c>
    </row>
    <row r="590" spans="1:10">
      <c r="A590" s="42">
        <v>5</v>
      </c>
      <c r="B590" s="42" t="s">
        <v>1791</v>
      </c>
      <c r="C590" s="18"/>
      <c r="D590" s="42">
        <v>1.8</v>
      </c>
      <c r="E590" s="42">
        <v>2.4</v>
      </c>
      <c r="F590" s="42">
        <v>1.2</v>
      </c>
      <c r="G590" s="42">
        <v>0.6</v>
      </c>
      <c r="H590" s="42">
        <v>1.5</v>
      </c>
      <c r="I590" s="56">
        <f t="shared" si="40"/>
        <v>9</v>
      </c>
      <c r="J590" s="1" t="s">
        <v>1606</v>
      </c>
    </row>
    <row r="591" spans="1:10">
      <c r="A591" s="42">
        <v>5.1</v>
      </c>
      <c r="B591" s="42" t="s">
        <v>1792</v>
      </c>
      <c r="C591" s="18" t="s">
        <v>1793</v>
      </c>
      <c r="D591" s="42">
        <v>0.36</v>
      </c>
      <c r="E591" s="53">
        <v>0.48</v>
      </c>
      <c r="F591" s="42">
        <v>0.24</v>
      </c>
      <c r="G591" s="53">
        <v>0.12</v>
      </c>
      <c r="H591" s="42">
        <v>1.5</v>
      </c>
      <c r="I591" s="56">
        <f t="shared" si="40"/>
        <v>1.8</v>
      </c>
      <c r="J591" s="1" t="s">
        <v>1606</v>
      </c>
    </row>
    <row r="592" ht="36" spans="1:10">
      <c r="A592" s="42">
        <v>5.2</v>
      </c>
      <c r="B592" s="42" t="s">
        <v>1791</v>
      </c>
      <c r="C592" s="18" t="s">
        <v>1794</v>
      </c>
      <c r="D592" s="42">
        <v>0.54</v>
      </c>
      <c r="E592" s="42">
        <v>0.72</v>
      </c>
      <c r="F592" s="42">
        <v>0.36</v>
      </c>
      <c r="G592" s="42">
        <v>0.18</v>
      </c>
      <c r="H592" s="42">
        <v>1.5</v>
      </c>
      <c r="I592" s="56">
        <f t="shared" si="40"/>
        <v>2.7</v>
      </c>
      <c r="J592" s="1" t="s">
        <v>1606</v>
      </c>
    </row>
    <row r="593" spans="1:10">
      <c r="A593" s="42">
        <v>5.3</v>
      </c>
      <c r="B593" s="42" t="s">
        <v>1613</v>
      </c>
      <c r="C593" s="18" t="s">
        <v>1795</v>
      </c>
      <c r="D593" s="42">
        <v>0.36</v>
      </c>
      <c r="E593" s="53">
        <v>0.48</v>
      </c>
      <c r="F593" s="42">
        <v>0.24</v>
      </c>
      <c r="G593" s="53">
        <v>0.12</v>
      </c>
      <c r="H593" s="42">
        <v>1.5</v>
      </c>
      <c r="I593" s="56">
        <f t="shared" si="40"/>
        <v>1.8</v>
      </c>
      <c r="J593" s="1" t="s">
        <v>1606</v>
      </c>
    </row>
    <row r="594" ht="24" spans="1:10">
      <c r="A594" s="42">
        <v>5.4</v>
      </c>
      <c r="B594" s="42" t="s">
        <v>1796</v>
      </c>
      <c r="C594" s="18" t="s">
        <v>1797</v>
      </c>
      <c r="D594" s="42">
        <v>0.54</v>
      </c>
      <c r="E594" s="42">
        <v>0.72</v>
      </c>
      <c r="F594" s="42">
        <v>0.36</v>
      </c>
      <c r="G594" s="42">
        <v>0.18</v>
      </c>
      <c r="H594" s="42">
        <v>1.5</v>
      </c>
      <c r="I594" s="56">
        <f t="shared" si="40"/>
        <v>2.7</v>
      </c>
      <c r="J594" s="1" t="s">
        <v>1606</v>
      </c>
    </row>
    <row r="595" spans="1:10">
      <c r="A595" s="42">
        <v>6</v>
      </c>
      <c r="B595" s="42" t="s">
        <v>1798</v>
      </c>
      <c r="C595" s="18"/>
      <c r="D595" s="42">
        <v>0.84</v>
      </c>
      <c r="E595" s="53">
        <v>0.84</v>
      </c>
      <c r="F595" s="42">
        <v>0.48</v>
      </c>
      <c r="G595" s="53">
        <v>0.24</v>
      </c>
      <c r="H595" s="42">
        <v>1.5</v>
      </c>
      <c r="I595" s="56">
        <f t="shared" si="40"/>
        <v>3.6</v>
      </c>
      <c r="J595" s="1" t="s">
        <v>1606</v>
      </c>
    </row>
    <row r="596" ht="24" spans="1:10">
      <c r="A596" s="42">
        <v>6.1</v>
      </c>
      <c r="B596" s="42" t="s">
        <v>1799</v>
      </c>
      <c r="C596" s="18" t="s">
        <v>1800</v>
      </c>
      <c r="D596" s="42">
        <v>0.21</v>
      </c>
      <c r="E596" s="42">
        <v>0.21</v>
      </c>
      <c r="F596" s="42">
        <v>0.12</v>
      </c>
      <c r="G596" s="42">
        <v>0.06</v>
      </c>
      <c r="H596" s="42">
        <v>1.5</v>
      </c>
      <c r="I596" s="56">
        <f t="shared" si="40"/>
        <v>0.9</v>
      </c>
      <c r="J596" s="1" t="s">
        <v>1606</v>
      </c>
    </row>
    <row r="597" spans="1:10">
      <c r="A597" s="42">
        <v>6.2</v>
      </c>
      <c r="B597" s="42" t="s">
        <v>1801</v>
      </c>
      <c r="C597" s="18" t="s">
        <v>1802</v>
      </c>
      <c r="D597" s="42">
        <v>0.21</v>
      </c>
      <c r="E597" s="53">
        <v>0.21</v>
      </c>
      <c r="F597" s="42">
        <v>0.12</v>
      </c>
      <c r="G597" s="53">
        <v>0.06</v>
      </c>
      <c r="H597" s="42">
        <v>1.5</v>
      </c>
      <c r="I597" s="56">
        <f t="shared" si="40"/>
        <v>0.9</v>
      </c>
      <c r="J597" s="1" t="s">
        <v>1606</v>
      </c>
    </row>
    <row r="598" spans="1:10">
      <c r="A598" s="42">
        <v>6.3</v>
      </c>
      <c r="B598" s="42" t="s">
        <v>1803</v>
      </c>
      <c r="C598" s="18" t="s">
        <v>1804</v>
      </c>
      <c r="D598" s="42">
        <v>0.21</v>
      </c>
      <c r="E598" s="42">
        <v>0.21</v>
      </c>
      <c r="F598" s="42">
        <v>0.12</v>
      </c>
      <c r="G598" s="42">
        <v>0.06</v>
      </c>
      <c r="H598" s="42">
        <v>1.5</v>
      </c>
      <c r="I598" s="56">
        <f t="shared" si="40"/>
        <v>0.9</v>
      </c>
      <c r="J598" s="1" t="s">
        <v>1606</v>
      </c>
    </row>
    <row r="599" spans="1:10">
      <c r="A599" s="42">
        <v>6.4</v>
      </c>
      <c r="B599" s="42" t="s">
        <v>1805</v>
      </c>
      <c r="C599" s="18" t="s">
        <v>1806</v>
      </c>
      <c r="D599" s="42">
        <v>0.21</v>
      </c>
      <c r="E599" s="53">
        <v>0.21</v>
      </c>
      <c r="F599" s="42">
        <v>0.12</v>
      </c>
      <c r="G599" s="53">
        <v>0.06</v>
      </c>
      <c r="H599" s="42">
        <v>1.5</v>
      </c>
      <c r="I599" s="56">
        <f t="shared" si="40"/>
        <v>0.9</v>
      </c>
      <c r="J599" s="1" t="s">
        <v>1606</v>
      </c>
    </row>
    <row r="600" spans="1:10">
      <c r="A600" s="42">
        <v>7</v>
      </c>
      <c r="B600" s="42" t="s">
        <v>1561</v>
      </c>
      <c r="C600" s="18"/>
      <c r="D600" s="42">
        <v>3.6</v>
      </c>
      <c r="E600" s="42">
        <v>4.8</v>
      </c>
      <c r="F600" s="42">
        <v>2.4</v>
      </c>
      <c r="G600" s="42">
        <v>1.2</v>
      </c>
      <c r="H600" s="42">
        <v>1.5</v>
      </c>
      <c r="I600" s="56">
        <f t="shared" si="40"/>
        <v>18</v>
      </c>
      <c r="J600" s="1" t="s">
        <v>1606</v>
      </c>
    </row>
    <row r="601" spans="1:10">
      <c r="A601" s="42">
        <v>7.1</v>
      </c>
      <c r="B601" s="42" t="s">
        <v>1807</v>
      </c>
      <c r="C601" s="18" t="s">
        <v>1808</v>
      </c>
      <c r="D601" s="42">
        <v>0.45</v>
      </c>
      <c r="E601" s="53">
        <v>0.6</v>
      </c>
      <c r="F601" s="42">
        <v>0.3</v>
      </c>
      <c r="G601" s="53">
        <v>0.15</v>
      </c>
      <c r="H601" s="42">
        <v>1.5</v>
      </c>
      <c r="I601" s="56">
        <f t="shared" si="40"/>
        <v>2.25</v>
      </c>
      <c r="J601" s="1" t="s">
        <v>1606</v>
      </c>
    </row>
    <row r="602" ht="60" spans="1:10">
      <c r="A602" s="42">
        <v>7.2</v>
      </c>
      <c r="B602" s="42" t="s">
        <v>1809</v>
      </c>
      <c r="C602" s="18" t="s">
        <v>1810</v>
      </c>
      <c r="D602" s="42">
        <v>0.9</v>
      </c>
      <c r="E602" s="42">
        <v>1.2</v>
      </c>
      <c r="F602" s="42">
        <v>0.6</v>
      </c>
      <c r="G602" s="42">
        <v>0.3</v>
      </c>
      <c r="H602" s="42">
        <v>1.5</v>
      </c>
      <c r="I602" s="56">
        <f t="shared" si="40"/>
        <v>4.5</v>
      </c>
      <c r="J602" s="1" t="s">
        <v>1606</v>
      </c>
    </row>
    <row r="603" ht="24" spans="1:10">
      <c r="A603" s="42">
        <v>7.3</v>
      </c>
      <c r="B603" s="42" t="s">
        <v>1811</v>
      </c>
      <c r="C603" s="18" t="s">
        <v>1812</v>
      </c>
      <c r="D603" s="42">
        <v>0.9</v>
      </c>
      <c r="E603" s="53">
        <v>1.2</v>
      </c>
      <c r="F603" s="42">
        <v>0.6</v>
      </c>
      <c r="G603" s="53">
        <v>0.3</v>
      </c>
      <c r="H603" s="42">
        <v>1.5</v>
      </c>
      <c r="I603" s="56">
        <f t="shared" si="40"/>
        <v>4.5</v>
      </c>
      <c r="J603" s="1" t="s">
        <v>1606</v>
      </c>
    </row>
    <row r="604" spans="1:10">
      <c r="A604" s="42">
        <v>7.4</v>
      </c>
      <c r="B604" s="42" t="s">
        <v>1813</v>
      </c>
      <c r="C604" s="18" t="s">
        <v>1814</v>
      </c>
      <c r="D604" s="42">
        <v>0.9</v>
      </c>
      <c r="E604" s="42">
        <v>1.2</v>
      </c>
      <c r="F604" s="42">
        <v>0.6</v>
      </c>
      <c r="G604" s="42">
        <v>0.3</v>
      </c>
      <c r="H604" s="42">
        <v>1.5</v>
      </c>
      <c r="I604" s="56">
        <f t="shared" si="40"/>
        <v>4.5</v>
      </c>
      <c r="J604" s="1" t="s">
        <v>1606</v>
      </c>
    </row>
    <row r="605" ht="24" spans="1:10">
      <c r="A605" s="42">
        <v>7.5</v>
      </c>
      <c r="B605" s="42" t="s">
        <v>1815</v>
      </c>
      <c r="C605" s="18" t="s">
        <v>1816</v>
      </c>
      <c r="D605" s="42">
        <v>0.45</v>
      </c>
      <c r="E605" s="53">
        <v>0.6</v>
      </c>
      <c r="F605" s="42">
        <v>0.3</v>
      </c>
      <c r="G605" s="53">
        <v>0.15</v>
      </c>
      <c r="H605" s="42">
        <v>1.5</v>
      </c>
      <c r="I605" s="56">
        <f t="shared" si="40"/>
        <v>2.25</v>
      </c>
      <c r="J605" s="1" t="s">
        <v>1606</v>
      </c>
    </row>
    <row r="606" spans="1:10">
      <c r="A606" s="42">
        <v>8</v>
      </c>
      <c r="B606" s="42" t="s">
        <v>1811</v>
      </c>
      <c r="C606" s="18"/>
      <c r="D606" s="42">
        <v>0.8</v>
      </c>
      <c r="E606" s="42">
        <v>2</v>
      </c>
      <c r="F606" s="42">
        <v>0.8</v>
      </c>
      <c r="G606" s="42">
        <v>0.4</v>
      </c>
      <c r="H606" s="42">
        <v>1.5</v>
      </c>
      <c r="I606" s="56">
        <f t="shared" si="40"/>
        <v>6</v>
      </c>
      <c r="J606" s="1" t="s">
        <v>1606</v>
      </c>
    </row>
    <row r="607" spans="1:10">
      <c r="A607" s="42">
        <v>8.1</v>
      </c>
      <c r="B607" s="42" t="s">
        <v>1817</v>
      </c>
      <c r="C607" s="18" t="s">
        <v>1818</v>
      </c>
      <c r="D607" s="42">
        <v>0.32</v>
      </c>
      <c r="E607" s="53">
        <v>0.8</v>
      </c>
      <c r="F607" s="42">
        <v>0.32</v>
      </c>
      <c r="G607" s="53">
        <v>0.16</v>
      </c>
      <c r="H607" s="42">
        <v>1.5</v>
      </c>
      <c r="I607" s="56">
        <f t="shared" si="40"/>
        <v>2.4</v>
      </c>
      <c r="J607" s="1" t="s">
        <v>1606</v>
      </c>
    </row>
    <row r="608" spans="1:10">
      <c r="A608" s="42">
        <v>8.2</v>
      </c>
      <c r="B608" s="42" t="s">
        <v>1819</v>
      </c>
      <c r="C608" s="18" t="s">
        <v>1820</v>
      </c>
      <c r="D608" s="42">
        <v>0.16</v>
      </c>
      <c r="E608" s="42">
        <v>0.4</v>
      </c>
      <c r="F608" s="42">
        <v>0.16</v>
      </c>
      <c r="G608" s="42">
        <v>0.08</v>
      </c>
      <c r="H608" s="42">
        <v>1.5</v>
      </c>
      <c r="I608" s="56">
        <f t="shared" si="40"/>
        <v>1.2</v>
      </c>
      <c r="J608" s="1" t="s">
        <v>1606</v>
      </c>
    </row>
    <row r="609" spans="1:10">
      <c r="A609" s="42">
        <v>8.3</v>
      </c>
      <c r="B609" s="42" t="s">
        <v>1821</v>
      </c>
      <c r="C609" s="18" t="s">
        <v>1822</v>
      </c>
      <c r="D609" s="42">
        <v>0.16</v>
      </c>
      <c r="E609" s="53">
        <v>0.4</v>
      </c>
      <c r="F609" s="42">
        <v>0.16</v>
      </c>
      <c r="G609" s="53">
        <v>0.08</v>
      </c>
      <c r="H609" s="42">
        <v>1.5</v>
      </c>
      <c r="I609" s="56">
        <f t="shared" si="40"/>
        <v>1.2</v>
      </c>
      <c r="J609" s="1" t="s">
        <v>1606</v>
      </c>
    </row>
    <row r="610" spans="1:10">
      <c r="A610" s="42">
        <v>8.4</v>
      </c>
      <c r="B610" s="42" t="s">
        <v>1823</v>
      </c>
      <c r="C610" s="18" t="s">
        <v>1824</v>
      </c>
      <c r="D610" s="42">
        <v>0.16</v>
      </c>
      <c r="E610" s="42">
        <v>0.4</v>
      </c>
      <c r="F610" s="42">
        <v>0.16</v>
      </c>
      <c r="G610" s="42">
        <v>0.08</v>
      </c>
      <c r="H610" s="42">
        <v>1.5</v>
      </c>
      <c r="I610" s="56">
        <f t="shared" si="40"/>
        <v>1.2</v>
      </c>
      <c r="J610" s="1" t="s">
        <v>1606</v>
      </c>
    </row>
    <row r="611" spans="1:10">
      <c r="A611" s="42">
        <v>9</v>
      </c>
      <c r="B611" s="42" t="s">
        <v>1825</v>
      </c>
      <c r="C611" s="18"/>
      <c r="D611" s="42">
        <v>1.8</v>
      </c>
      <c r="E611" s="53">
        <v>2.4</v>
      </c>
      <c r="F611" s="42">
        <v>1.2</v>
      </c>
      <c r="G611" s="53">
        <v>0.6</v>
      </c>
      <c r="H611" s="42">
        <v>1.5</v>
      </c>
      <c r="I611" s="56">
        <f t="shared" si="40"/>
        <v>9</v>
      </c>
      <c r="J611" s="1" t="s">
        <v>1606</v>
      </c>
    </row>
    <row r="612" spans="1:10">
      <c r="A612" s="42">
        <v>9.1</v>
      </c>
      <c r="B612" s="42" t="s">
        <v>1826</v>
      </c>
      <c r="C612" s="18" t="s">
        <v>1827</v>
      </c>
      <c r="D612" s="42">
        <v>0.54</v>
      </c>
      <c r="E612" s="42">
        <v>0.72</v>
      </c>
      <c r="F612" s="42">
        <v>0.36</v>
      </c>
      <c r="G612" s="42">
        <v>0.18</v>
      </c>
      <c r="H612" s="42">
        <v>1.5</v>
      </c>
      <c r="I612" s="56">
        <f t="shared" si="40"/>
        <v>2.7</v>
      </c>
      <c r="J612" s="1" t="s">
        <v>1606</v>
      </c>
    </row>
    <row r="613" spans="1:10">
      <c r="A613" s="42">
        <v>9.2</v>
      </c>
      <c r="B613" s="42" t="s">
        <v>1828</v>
      </c>
      <c r="C613" s="18" t="s">
        <v>1829</v>
      </c>
      <c r="D613" s="42">
        <v>0.36</v>
      </c>
      <c r="E613" s="53">
        <v>0.48</v>
      </c>
      <c r="F613" s="42">
        <v>0.24</v>
      </c>
      <c r="G613" s="53">
        <v>0.12</v>
      </c>
      <c r="H613" s="42">
        <v>1.5</v>
      </c>
      <c r="I613" s="56">
        <f t="shared" si="40"/>
        <v>1.8</v>
      </c>
      <c r="J613" s="1" t="s">
        <v>1606</v>
      </c>
    </row>
    <row r="614" spans="1:10">
      <c r="A614" s="42">
        <v>9.3</v>
      </c>
      <c r="B614" s="42" t="s">
        <v>1830</v>
      </c>
      <c r="C614" s="18" t="s">
        <v>1831</v>
      </c>
      <c r="D614" s="42">
        <v>0.36</v>
      </c>
      <c r="E614" s="42">
        <v>0.48</v>
      </c>
      <c r="F614" s="42">
        <v>0.24</v>
      </c>
      <c r="G614" s="42">
        <v>0.12</v>
      </c>
      <c r="H614" s="42">
        <v>1.5</v>
      </c>
      <c r="I614" s="56">
        <f t="shared" si="40"/>
        <v>1.8</v>
      </c>
      <c r="J614" s="1" t="s">
        <v>1606</v>
      </c>
    </row>
    <row r="615" spans="1:10">
      <c r="A615" s="42">
        <v>9.4</v>
      </c>
      <c r="B615" s="42" t="s">
        <v>1832</v>
      </c>
      <c r="C615" s="18" t="s">
        <v>1833</v>
      </c>
      <c r="D615" s="42">
        <v>0.54</v>
      </c>
      <c r="E615" s="53">
        <v>0.72</v>
      </c>
      <c r="F615" s="42">
        <v>0.36</v>
      </c>
      <c r="G615" s="53">
        <v>0.18</v>
      </c>
      <c r="H615" s="42">
        <v>1.5</v>
      </c>
      <c r="I615" s="56">
        <f t="shared" si="40"/>
        <v>2.7</v>
      </c>
      <c r="J615" s="1" t="s">
        <v>1606</v>
      </c>
    </row>
    <row r="616" spans="1:10">
      <c r="A616" s="57">
        <v>10</v>
      </c>
      <c r="B616" s="42" t="s">
        <v>1834</v>
      </c>
      <c r="C616" s="17"/>
      <c r="D616" s="42">
        <v>3.48</v>
      </c>
      <c r="E616" s="53">
        <v>4.64</v>
      </c>
      <c r="F616" s="42">
        <v>2.32</v>
      </c>
      <c r="G616" s="53">
        <v>1.16</v>
      </c>
      <c r="H616" s="42">
        <v>1.5</v>
      </c>
      <c r="I616" s="56">
        <v>17.4</v>
      </c>
      <c r="J616" s="1" t="s">
        <v>1606</v>
      </c>
    </row>
    <row r="617" spans="1:10">
      <c r="A617" s="57">
        <v>10.1</v>
      </c>
      <c r="B617" s="42" t="s">
        <v>1835</v>
      </c>
      <c r="C617" s="17" t="s">
        <v>1836</v>
      </c>
      <c r="D617" s="42">
        <v>0.348</v>
      </c>
      <c r="E617" s="53">
        <v>0.464</v>
      </c>
      <c r="F617" s="42">
        <v>0.232</v>
      </c>
      <c r="G617" s="53">
        <v>0.116</v>
      </c>
      <c r="H617" s="42">
        <v>1.5</v>
      </c>
      <c r="I617" s="56">
        <v>1.74</v>
      </c>
      <c r="J617" s="1" t="s">
        <v>1606</v>
      </c>
    </row>
    <row r="618" spans="1:10">
      <c r="A618" s="57">
        <v>10.2</v>
      </c>
      <c r="B618" s="42" t="s">
        <v>1837</v>
      </c>
      <c r="C618" s="17" t="s">
        <v>1838</v>
      </c>
      <c r="D618" s="42">
        <v>0.348</v>
      </c>
      <c r="E618" s="53">
        <v>0.464</v>
      </c>
      <c r="F618" s="42">
        <v>0.232</v>
      </c>
      <c r="G618" s="53">
        <v>0.116</v>
      </c>
      <c r="H618" s="42">
        <v>1.5</v>
      </c>
      <c r="I618" s="56">
        <v>1.74</v>
      </c>
      <c r="J618" s="1" t="s">
        <v>1606</v>
      </c>
    </row>
    <row r="619" spans="1:10">
      <c r="A619" s="57">
        <v>10.3</v>
      </c>
      <c r="B619" s="42" t="s">
        <v>1839</v>
      </c>
      <c r="C619" s="17" t="s">
        <v>1840</v>
      </c>
      <c r="D619" s="42">
        <v>0.696</v>
      </c>
      <c r="E619" s="53">
        <v>0.928</v>
      </c>
      <c r="F619" s="42">
        <v>0.464</v>
      </c>
      <c r="G619" s="53">
        <v>0.232</v>
      </c>
      <c r="H619" s="42">
        <v>1.5</v>
      </c>
      <c r="I619" s="56">
        <v>3.48</v>
      </c>
      <c r="J619" s="1" t="s">
        <v>1606</v>
      </c>
    </row>
    <row r="620" spans="1:10">
      <c r="A620" s="57">
        <v>10.4</v>
      </c>
      <c r="B620" s="42" t="s">
        <v>1841</v>
      </c>
      <c r="C620" s="17" t="s">
        <v>1842</v>
      </c>
      <c r="D620" s="42">
        <v>0.696</v>
      </c>
      <c r="E620" s="53">
        <v>0.928</v>
      </c>
      <c r="F620" s="42">
        <v>0.464</v>
      </c>
      <c r="G620" s="53">
        <v>0.232</v>
      </c>
      <c r="H620" s="42">
        <v>1.5</v>
      </c>
      <c r="I620" s="56">
        <v>3.48</v>
      </c>
      <c r="J620" s="1" t="s">
        <v>1606</v>
      </c>
    </row>
    <row r="621" spans="1:10">
      <c r="A621" s="57">
        <v>10.5</v>
      </c>
      <c r="B621" s="42" t="s">
        <v>1843</v>
      </c>
      <c r="C621" s="17" t="s">
        <v>1844</v>
      </c>
      <c r="D621" s="42">
        <v>0.696</v>
      </c>
      <c r="E621" s="53">
        <v>0.928</v>
      </c>
      <c r="F621" s="42">
        <v>0.464</v>
      </c>
      <c r="G621" s="53">
        <v>0.232</v>
      </c>
      <c r="H621" s="42">
        <v>1.5</v>
      </c>
      <c r="I621" s="56">
        <v>3.48</v>
      </c>
      <c r="J621" s="1" t="s">
        <v>1606</v>
      </c>
    </row>
    <row r="622" spans="1:10">
      <c r="A622" s="57">
        <v>10.6</v>
      </c>
      <c r="B622" s="42" t="s">
        <v>1845</v>
      </c>
      <c r="C622" s="17" t="s">
        <v>1846</v>
      </c>
      <c r="D622" s="42">
        <v>0.696</v>
      </c>
      <c r="E622" s="53">
        <v>0.928</v>
      </c>
      <c r="F622" s="42">
        <v>0.464</v>
      </c>
      <c r="G622" s="53">
        <v>0.232</v>
      </c>
      <c r="H622" s="42">
        <v>1.5</v>
      </c>
      <c r="I622" s="56">
        <v>3.48</v>
      </c>
      <c r="J622" s="1" t="s">
        <v>1606</v>
      </c>
    </row>
    <row r="623" spans="1:10">
      <c r="A623" s="42"/>
      <c r="B623" s="52" t="s">
        <v>1847</v>
      </c>
      <c r="C623" s="52"/>
      <c r="D623" s="42"/>
      <c r="E623" s="42"/>
      <c r="F623" s="42"/>
      <c r="G623" s="42"/>
      <c r="H623" s="42"/>
      <c r="I623" s="55">
        <f>I611+I606+I600+I595+I590+I586+I581+I576+I571+I616</f>
        <v>81</v>
      </c>
      <c r="J623" s="1" t="s">
        <v>1606</v>
      </c>
    </row>
  </sheetData>
  <mergeCells count="6">
    <mergeCell ref="A1:I1"/>
    <mergeCell ref="A2:I2"/>
    <mergeCell ref="D3:G3"/>
    <mergeCell ref="A3:A4"/>
    <mergeCell ref="B3:B4"/>
    <mergeCell ref="C3:C4"/>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投资估算汇总表</vt:lpstr>
      <vt:lpstr>附表1-分项报价表</vt:lpstr>
      <vt:lpstr>软件开发预算</vt:lpstr>
      <vt:lpstr>-定制开发核算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呼伦贝尔市人民医院</dc:creator>
  <cp:lastModifiedBy>入云栖`</cp:lastModifiedBy>
  <dcterms:created xsi:type="dcterms:W3CDTF">2015-06-05T18:17:00Z</dcterms:created>
  <cp:lastPrinted>2020-11-12T07:43:00Z</cp:lastPrinted>
  <dcterms:modified xsi:type="dcterms:W3CDTF">2025-11-28T16:23:16Z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2052-12.1.0.23542</vt:lpwstr>
  </property>
  <property fmtid="{D5CDD505-2E9C-101B-9397-08002B2CF9AE}" pid="3" name="KSOReadingLayout">
    <vt:bool>true</vt:bool>
  </property>
  <property fmtid="{D5CDD505-2E9C-101B-9397-08002B2CF9AE}" pid="4" name="_2015_ms_pID_725343">
    <vt:lpwstr>(2)CE1qLk578q/i0meezMYkHysEjAnszWlgL2hx5bzEsnHhPUWhaMB0eCHlZWxX+R1PEz8+rcpy
R2c11Fw4ihk0SAcwhofl5nxm+HEsaFu1DWwPFjRjM5zwgATYdIvu2FN8X8Q1dtIUH0ONaPGn
BKTobUVeba8n0TsnAZ0PS1+T9xEwYOd7EuRwoJ5zSvvNqaSb39wHWArRkrTlvttNRlY1NbXw
gmR9XRvaFJK+jnB119</vt:lpwstr>
  </property>
  <property fmtid="{D5CDD505-2E9C-101B-9397-08002B2CF9AE}" pid="5" name="_2015_ms_pID_7253431">
    <vt:lpwstr>+/Fu+riDZQUQuzVD3RCXaulenBfjC9JZBWs33uQdifXiswe7QP9jlr
zpVxnDm1wc8/DnFot5g4Jh1sC7ICDu94Or3m3fufsaUNzHNPIEnzuYcO/R+vCVZxZllGa41D
rWrC5BtYadUjf1pNQ9Ou/bHnrTsn/alzTG115OfIilC/KZwZhk8VRtHQsOU1vPS3U0chQxca
98RCVvJmjpNQenkt</vt:lpwstr>
  </property>
  <property fmtid="{D5CDD505-2E9C-101B-9397-08002B2CF9AE}" pid="6" name="ICV">
    <vt:lpwstr>64957B6DDE3F41DA8AF6603D316B9781_13</vt:lpwstr>
  </property>
</Properties>
</file>