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AlgorithmName="SHA-512" workbookHashValue="nfBt3kKJw6c0/oBC4dqetxz8IB+/XvUuuVQ5/kLrf1QpPVBwZA9TLuN52sgNLeYq9PktLzYzv1bNCi77qYghkQ==" workbookSaltValue="X6YBkDqeo4pIUWlT2g/kmg==" workbookSpinCount="100000" lockStructure="1"/>
  <bookViews>
    <workbookView windowWidth="27945" windowHeight="12375" firstSheet="1" activeTab="2"/>
  </bookViews>
  <sheets>
    <sheet name="清单说明 " sheetId="3" r:id="rId1"/>
    <sheet name="【5.4】投标报价汇总表(招标)" sheetId="2" r:id="rId2"/>
    <sheet name="【5.1】工程量清单表(招标)" sheetId="1" r:id="rId3"/>
  </sheets>
  <definedNames>
    <definedName name="_xlnm.Print_Titles" localSheetId="0">'清单说明 '!$1:$1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<sst xmlns="http://schemas.openxmlformats.org/spreadsheetml/2006/main" count="311" uniqueCount="204">
  <si>
    <t xml:space="preserve">  工程量清单说明</t>
  </si>
  <si>
    <t>1、工程量清单说明</t>
  </si>
  <si>
    <t xml:space="preserve">    1.1本工程量清单是根据招标文件中包括的有合同约束力的工程量清单计量规则、图纸以及有关工程量清单的国家标准、行业标准、合同条款中约定的其他计算规则编制。约定计量规则中没有的子目，其工程量按照有合同约束力的图纸所标示尺寸的理论净量计算。计量采用中华人民共和国法定计量单位。</t>
  </si>
  <si>
    <t xml:space="preserve">    1.2本工程量清单应与招标文件中的投标人须知、通用合同条款、专用合同条款、工程量清单计量规则、技术规范及图纸等一起阅读和理解。</t>
  </si>
  <si>
    <t xml:space="preserve">    1.3本工程量清单中所列的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规定，由监理人确定的单价和总额价计算支付额。</t>
  </si>
  <si>
    <t xml:space="preserve">    1.4工程量清单各章是按第八章《工程量清单计量规则》和第七章《技术规范》的相应章次编号的，因此，工程量清单中各章的工程子目的范围与计量等应与《工程量清单计量规则》和《技术规范》相应章节的范围、计量与支付条款结合起来理解或解释。   </t>
  </si>
  <si>
    <t xml:space="preserve">    1.5对作业和材料的一般说明或规定，未重复写入工程量清单内，在给工程量清单各子目标价前，应参阅《技术规范》的有关内容。</t>
  </si>
  <si>
    <t xml:space="preserve">    1.6工程量清单中所列工程量的变动，丝毫不会降低或影响合同条款的效力，也不免除承包人按规定的标准进行施工和修复缺陷的责任。</t>
  </si>
  <si>
    <t xml:space="preserve">    1.7图纸中所列的工程数量表及数量汇总表仅是提供资料，不是工程量清单的外延。当图纸与工程量清单所列数量不一致时，以工程量清单所列数量作为报价的依据。</t>
  </si>
  <si>
    <t>2、投标报价说明</t>
  </si>
  <si>
    <t xml:space="preserve">    2.1工程量清单中的每一个子目（有数量的）须填入单价或价格，且只允许有一个报价。</t>
  </si>
  <si>
    <t xml:space="preserve">    2.2除非合同另有规定，工程量清单中有标价的单价和总额价均已包括了为实施和完成合同工程所需的劳务、材料、机械、设备、质检（自检）、安装、缺陷修复、管理、保险、税费、利润等费用，以及合同明示或暗示的所有责任、义务和一般风险。</t>
  </si>
  <si>
    <t xml:space="preserve">    2.3工程量清单中投标人没有填入单价或价格的子目，其费用视为已分摊在工程量清单中其他相关子目的单价或价格之中。承包人必须按监理人指令完成工程量清单中未填入单价或价格的子目，但不能得到结算与支付。</t>
  </si>
  <si>
    <t xml:space="preserve">    2.4符合合同条款规定的全部费用应认为已被计入有标价的工程量清单所列各子目之中，未列子目不予计量的工作，其费用应视为已分摊在本合同工程的有关子目的单价或总额价之中。</t>
  </si>
  <si>
    <t xml:space="preserve">    2.5承包人用于本合同工程的各类装备的提供、运输、维护、拆卸、拼装等支付的费用，已包括在工程量清单的单价或总额价之中。</t>
  </si>
  <si>
    <t xml:space="preserve">    2.6工程量清单中各项金额均以人民币（元）结算。</t>
  </si>
  <si>
    <t xml:space="preserve">    2.7暂列金额：无 。</t>
  </si>
  <si>
    <t xml:space="preserve">    2.8暂估价的数量及拟用子目的说明：无 。</t>
  </si>
  <si>
    <t xml:space="preserve">    2.9计日工说明：无 。</t>
  </si>
  <si>
    <t>3、其他说明</t>
  </si>
  <si>
    <r>
      <t xml:space="preserve">    3.1建筑工程一切险的投保金额为工程量清单第100章至700章的合计金额（不含建筑工程一切险和第三者责任险），保险费率暂定为</t>
    </r>
    <r>
      <rPr>
        <b/>
        <sz val="12"/>
        <color theme="1"/>
        <rFont val="宋体"/>
        <charset val="134"/>
        <scheme val="minor"/>
      </rPr>
      <t>3‰</t>
    </r>
    <r>
      <rPr>
        <sz val="12"/>
        <color theme="1"/>
        <rFont val="宋体"/>
        <charset val="134"/>
        <scheme val="minor"/>
      </rPr>
      <t>；第三者责任险的最低投保金额为</t>
    </r>
    <r>
      <rPr>
        <b/>
        <sz val="12"/>
        <color theme="1"/>
        <rFont val="宋体"/>
        <charset val="134"/>
        <scheme val="minor"/>
      </rPr>
      <t>100万元</t>
    </r>
    <r>
      <rPr>
        <sz val="12"/>
        <color theme="1"/>
        <rFont val="宋体"/>
        <charset val="134"/>
        <scheme val="minor"/>
      </rPr>
      <t>，事故次数不限（不计免赔额），保险费率暂定为</t>
    </r>
    <r>
      <rPr>
        <b/>
        <sz val="12"/>
        <color theme="1"/>
        <rFont val="宋体"/>
        <charset val="134"/>
        <scheme val="minor"/>
      </rPr>
      <t>4‰</t>
    </r>
    <r>
      <rPr>
        <sz val="12"/>
        <color theme="1"/>
        <rFont val="宋体"/>
        <charset val="134"/>
        <scheme val="minor"/>
      </rPr>
      <t>；上述两项保险承包人应以发包人和承包人的共同名义投保。保险费必须按此要求由投标人报价并列入工程量清单100章内。发包人在接到保险单及发票后，将按照保险单的实际费用（不超过中标单价）直接向承包人支付保险费。如出现保险事故，保险金不足以补偿损失的，应由承包人自行负责补偿。</t>
    </r>
  </si>
  <si>
    <t xml:space="preserve">    3.2为确保将安全施工措施落到实处，投标人应根据《公路水运工程安全生产监督管理办法》（交通部2017年第25号令）以及《关于印发&lt;企业安全生产费用提取和使用管理办法&gt;的通知》（财企[2012]16号）的规定，在投标总价中列入安全生产费用，安全生产费用以固定金额的形式计入工程量清单第100章中（安全生产费用为招标人公布的最高投标限价的1.5%），投标人在报价时不得对该固定金额进行调整。如投标人须在此基础上增加安全生产费用以满足项目施工需要，则投标人应在本项目工程量清单其他相关子目的单价或总额价中予以考虑，发包人不再单独支付。承包人的安全生产费用，应当用于施工安全防护用具及设施的采购和更新、安全施工措施的落实、安全生产条件的改善，不得挪作他用。</t>
  </si>
  <si>
    <t xml:space="preserve">    3.3计价依据：按照2018年版《公路工程标准施工招标文件》第二册《第七章.技术规范》和第三册《第八章.工程量清单计量规则》及现行相关政策性文件。</t>
  </si>
  <si>
    <t xml:space="preserve">    3.4低填浅挖路基处理基底碾压作为挖土方和填土方的附属工作，计入203-1-a挖土方和204-1-a利用土方、204-1-d借土填方的价格中，不另行计量。</t>
  </si>
  <si>
    <t xml:space="preserve">    3.5里程碑处的填方作为里程碑的附属工作，计入604-8里程碑价格中，不另行计量。</t>
  </si>
  <si>
    <t xml:space="preserve">    3.6示警桩处的补路肩土方作为示警桩的附属工作，计入604-14示警桩价格中，不另行计量。</t>
  </si>
  <si>
    <t>投标报价汇总表</t>
  </si>
  <si>
    <t>标段：商都县西井子镇韩元沟产业路建设项目</t>
  </si>
  <si>
    <t>序  号</t>
  </si>
  <si>
    <t>章  次</t>
  </si>
  <si>
    <t>科  目  名  称</t>
  </si>
  <si>
    <t>金额(元)</t>
  </si>
  <si>
    <t>1</t>
  </si>
  <si>
    <t>100</t>
  </si>
  <si>
    <t>清单 第100章  总则</t>
  </si>
  <si>
    <t>2</t>
  </si>
  <si>
    <t>200</t>
  </si>
  <si>
    <t>清单 第200章  路基</t>
  </si>
  <si>
    <t>3</t>
  </si>
  <si>
    <t>300</t>
  </si>
  <si>
    <t>清单 第300章  路面</t>
  </si>
  <si>
    <t>4</t>
  </si>
  <si>
    <t>400</t>
  </si>
  <si>
    <t>清单 第400章  桥梁、涵洞</t>
  </si>
  <si>
    <t>5</t>
  </si>
  <si>
    <t>600</t>
  </si>
  <si>
    <t>清单 第600章  安全设施及预埋管线</t>
  </si>
  <si>
    <t>6</t>
  </si>
  <si>
    <t>700</t>
  </si>
  <si>
    <t>清单 第700章  绿化及环境保护设施</t>
  </si>
  <si>
    <t>7</t>
  </si>
  <si>
    <t>第100章至700章清单合计</t>
  </si>
  <si>
    <t>8</t>
  </si>
  <si>
    <t>已包含在清单合计中的材料、工程设备、专业工程暂估价合计</t>
  </si>
  <si>
    <t>9</t>
  </si>
  <si>
    <t>清单合计减去材料、工程设备、专业工程暂估价
合计(即7-8)=9</t>
  </si>
  <si>
    <t>10</t>
  </si>
  <si>
    <t>计日工合计</t>
  </si>
  <si>
    <t>11</t>
  </si>
  <si>
    <t>暂列金额(不含计日工总额)</t>
  </si>
  <si>
    <t>12</t>
  </si>
  <si>
    <t>投标报价(7+10+11)=12</t>
  </si>
  <si>
    <t>工程量清单表</t>
  </si>
  <si>
    <t>标段: 商都县西井子镇韩元沟产业路建设项目</t>
  </si>
  <si>
    <t>货币单位: 人民币 元</t>
  </si>
  <si>
    <t>子目号</t>
  </si>
  <si>
    <t>子  目  名  称</t>
  </si>
  <si>
    <t>单位</t>
  </si>
  <si>
    <t>数量</t>
  </si>
  <si>
    <t>单价</t>
  </si>
  <si>
    <t>合价</t>
  </si>
  <si>
    <t>101</t>
  </si>
  <si>
    <t>通则</t>
  </si>
  <si>
    <t>101-1</t>
  </si>
  <si>
    <t>保险费</t>
  </si>
  <si>
    <t>-a</t>
  </si>
  <si>
    <t>按合同条款规定，提供建筑工程一切险</t>
  </si>
  <si>
    <t>总额</t>
  </si>
  <si>
    <t>-b</t>
  </si>
  <si>
    <t>按合同条款规定，提供第三者责任险</t>
  </si>
  <si>
    <t>102</t>
  </si>
  <si>
    <t>工程管理</t>
  </si>
  <si>
    <t>102-1</t>
  </si>
  <si>
    <t>竣工文件</t>
  </si>
  <si>
    <t>102-2</t>
  </si>
  <si>
    <t>施工环保费</t>
  </si>
  <si>
    <t>102-3</t>
  </si>
  <si>
    <t>安全生产费（含临时交安设施）</t>
  </si>
  <si>
    <t>103</t>
  </si>
  <si>
    <t>临时工程与设施</t>
  </si>
  <si>
    <t>103-1</t>
  </si>
  <si>
    <t>临时道路修建、养护与拆除(包括原道路的养护)</t>
  </si>
  <si>
    <t>103-2</t>
  </si>
  <si>
    <t>临时占地</t>
  </si>
  <si>
    <t>103-3</t>
  </si>
  <si>
    <t>临时供电设施架设、维护与拆除</t>
  </si>
  <si>
    <t>103-4</t>
  </si>
  <si>
    <t>电信设施的提供、维修与拆除</t>
  </si>
  <si>
    <t>103-5</t>
  </si>
  <si>
    <t>临时供水与排污设施</t>
  </si>
  <si>
    <t>104</t>
  </si>
  <si>
    <t>承包人驻地建设</t>
  </si>
  <si>
    <t>104-1</t>
  </si>
  <si>
    <t>清单  第 100 章合计   人民币</t>
  </si>
  <si>
    <t>202</t>
  </si>
  <si>
    <t>场地清理</t>
  </si>
  <si>
    <t>202-1</t>
  </si>
  <si>
    <t>清理与掘除</t>
  </si>
  <si>
    <t>砍伐树木</t>
  </si>
  <si>
    <t>棵</t>
  </si>
  <si>
    <t>-c</t>
  </si>
  <si>
    <t>挖除树根</t>
  </si>
  <si>
    <t>-d</t>
  </si>
  <si>
    <t>坑穴回填土方</t>
  </si>
  <si>
    <t>m3</t>
  </si>
  <si>
    <t>202-3</t>
  </si>
  <si>
    <t>拆除结构物</t>
  </si>
  <si>
    <t>-e</t>
  </si>
  <si>
    <t>道口标柱</t>
  </si>
  <si>
    <t>个</t>
  </si>
  <si>
    <t>203</t>
  </si>
  <si>
    <t>挖方路基</t>
  </si>
  <si>
    <t>203-1</t>
  </si>
  <si>
    <t>路基挖方</t>
  </si>
  <si>
    <t>挖土方</t>
  </si>
  <si>
    <t>挖除非适用材料(不含淤泥、岩盐、冻土)</t>
  </si>
  <si>
    <t>204</t>
  </si>
  <si>
    <t>填方路基</t>
  </si>
  <si>
    <t>204-1</t>
  </si>
  <si>
    <t>路基填筑(包括填前压实)</t>
  </si>
  <si>
    <t>利用土方</t>
  </si>
  <si>
    <t>借土填方</t>
  </si>
  <si>
    <t>205</t>
  </si>
  <si>
    <t>特殊地区路基处理</t>
  </si>
  <si>
    <t>205-1</t>
  </si>
  <si>
    <t>软土路基处理</t>
  </si>
  <si>
    <t>垫层</t>
  </si>
  <si>
    <t>-2</t>
  </si>
  <si>
    <t>砂砾垫层</t>
  </si>
  <si>
    <t>208</t>
  </si>
  <si>
    <t>护坡、护面墙</t>
  </si>
  <si>
    <t>208-1</t>
  </si>
  <si>
    <t>护坡垫层</t>
  </si>
  <si>
    <t>208-3</t>
  </si>
  <si>
    <t>浆砌片石护坡</t>
  </si>
  <si>
    <t>满铺浆砌片石护坡</t>
  </si>
  <si>
    <t>清单  第 200 章合计   人民币</t>
  </si>
  <si>
    <t>302</t>
  </si>
  <si>
    <t>302-2</t>
  </si>
  <si>
    <t>厚300mm</t>
  </si>
  <si>
    <t>m2</t>
  </si>
  <si>
    <t>312</t>
  </si>
  <si>
    <t>水泥混凝土面板</t>
  </si>
  <si>
    <t>312-1</t>
  </si>
  <si>
    <t>厚200mm(混凝土弯拉强度4.0MPa)</t>
  </si>
  <si>
    <t>312-2</t>
  </si>
  <si>
    <t>钢筋</t>
  </si>
  <si>
    <t>光圆钢筋(HPB235、HPB300)</t>
  </si>
  <si>
    <t>kg</t>
  </si>
  <si>
    <t>带肋钢筋(HRB335、HRB400)</t>
  </si>
  <si>
    <t>313</t>
  </si>
  <si>
    <t>路肩培土、中央分隔带回填土、土路肩加固及路缘石</t>
  </si>
  <si>
    <t>313-1</t>
  </si>
  <si>
    <t>路肩培土</t>
  </si>
  <si>
    <t>313-3</t>
  </si>
  <si>
    <t>现浇混凝土加固土路肩</t>
  </si>
  <si>
    <t>30cm厚砂砾基层</t>
  </si>
  <si>
    <t>20cm厚C30混凝土路肩</t>
  </si>
  <si>
    <t>清单  第 300 章合计   人民币</t>
  </si>
  <si>
    <t>419</t>
  </si>
  <si>
    <t>圆管涵及倒虹吸管涵</t>
  </si>
  <si>
    <t>419-2</t>
  </si>
  <si>
    <t>双孔钢筋混凝土圆管涵</t>
  </si>
  <si>
    <t>2-0.75m</t>
  </si>
  <si>
    <t>m</t>
  </si>
  <si>
    <t>419-4</t>
  </si>
  <si>
    <t>三孔钢筋混凝土圆管涵</t>
  </si>
  <si>
    <t>3-1.0m</t>
  </si>
  <si>
    <t>清单  第 400 章合计   人民币</t>
  </si>
  <si>
    <t>604</t>
  </si>
  <si>
    <t>道路交通标志</t>
  </si>
  <si>
    <t>604-1</t>
  </si>
  <si>
    <t>单柱式交通标志</t>
  </si>
  <si>
    <t>○60cm</t>
  </si>
  <si>
    <t>△70cm</t>
  </si>
  <si>
    <t>▽70cm+△70cm</t>
  </si>
  <si>
    <t>604-8</t>
  </si>
  <si>
    <t>里程碑</t>
  </si>
  <si>
    <t>块</t>
  </si>
  <si>
    <t>604-14</t>
  </si>
  <si>
    <t>示警桩</t>
  </si>
  <si>
    <t>根</t>
  </si>
  <si>
    <t>604-15</t>
  </si>
  <si>
    <t>608</t>
  </si>
  <si>
    <t>收费设施及地下管道</t>
  </si>
  <si>
    <t>608-5</t>
  </si>
  <si>
    <t>预埋管线</t>
  </si>
  <si>
    <t>MPP光缆保护管</t>
  </si>
  <si>
    <t>清单  第 600 章合计   人民币</t>
  </si>
  <si>
    <t>703</t>
  </si>
  <si>
    <t>撒播草种和铺植草皮</t>
  </si>
  <si>
    <t>703-1</t>
  </si>
  <si>
    <t>撒播草种(含喷播)</t>
  </si>
  <si>
    <t>清单  第 700 章合计   人民币</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</si>
</sst>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8">
    <font>
      <sz val="12"/>
      <color indexed="8"/>
      <name val="宋体"/>
      <charset val="134"/>
    </font>
    <font>
      <b/>
      <sz val="20"/>
      <color indexed="8"/>
      <name val="smartSimSun"/>
      <charset val="134"/>
    </font>
    <font>
      <sz val="9"/>
      <color indexed="8"/>
      <name val="smartSimSun"/>
      <charset val="134"/>
    </font>
    <font>
      <sz val="11"/>
      <color indexed="8"/>
      <name val="宋体"/>
      <charset val="134"/>
    </font>
    <font>
      <b/>
      <sz val="20"/>
      <color theme="1"/>
      <name val="宋体"/>
      <charset val="134"/>
      <scheme val="minor"/>
    </font>
    <font>
      <sz val="12"/>
      <color theme="1"/>
      <name val="宋体"/>
      <charset val="134"/>
      <scheme val="minor"/>
    </font>
    <font>
      <sz val="12"/>
      <color rgb="FF00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2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3" applyNumberFormat="0" applyFill="0" applyAlignment="0" applyProtection="0">
      <alignment vertical="center"/>
    </xf>
    <xf numFmtId="0" fontId="14" fillId="0" borderId="23" applyNumberFormat="0" applyFill="0" applyAlignment="0" applyProtection="0">
      <alignment vertical="center"/>
    </xf>
    <xf numFmtId="0" fontId="15" fillId="0" borderId="24" applyNumberFormat="0" applyFill="0" applyAlignment="0" applyProtection="0">
      <alignment vertical="center"/>
    </xf>
    <xf numFmtId="0" fontId="15" fillId="0" borderId="0" applyNumberFormat="0" applyFill="0" applyBorder="0" applyAlignment="0" applyProtection="0">
      <alignment vertical="center"/>
    </xf>
    <xf numFmtId="0" fontId="16" fillId="3" borderId="25" applyNumberFormat="0" applyAlignment="0" applyProtection="0">
      <alignment vertical="center"/>
    </xf>
    <xf numFmtId="0" fontId="17" fillId="4" borderId="26" applyNumberFormat="0" applyAlignment="0" applyProtection="0">
      <alignment vertical="center"/>
    </xf>
    <xf numFmtId="0" fontId="18" fillId="4" borderId="25" applyNumberFormat="0" applyAlignment="0" applyProtection="0">
      <alignment vertical="center"/>
    </xf>
    <xf numFmtId="0" fontId="19" fillId="5" borderId="27" applyNumberFormat="0" applyAlignment="0" applyProtection="0">
      <alignment vertical="center"/>
    </xf>
    <xf numFmtId="0" fontId="20" fillId="0" borderId="28" applyNumberFormat="0" applyFill="0" applyAlignment="0" applyProtection="0">
      <alignment vertical="center"/>
    </xf>
    <xf numFmtId="0" fontId="21" fillId="0" borderId="2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2">
    <xf numFmtId="0" fontId="0" fillId="0" borderId="0" xfId="0" applyAlignment="1">
      <alignment horizontal="left" vertical="center" wrapText="1"/>
    </xf>
    <xf numFmtId="0" fontId="1" fillId="0" borderId="0" xfId="0" applyFont="1" applyAlignment="1">
      <alignment horizontal="center" vertical="center" shrinkToFit="1"/>
    </xf>
    <xf numFmtId="0" fontId="2" fillId="0" borderId="0" xfId="0" applyFont="1" applyAlignment="1">
      <alignment horizontal="left" vertical="center"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shrinkToFit="1"/>
    </xf>
    <xf numFmtId="0" fontId="2" fillId="0" borderId="6" xfId="0" applyFont="1" applyBorder="1" applyAlignment="1">
      <alignment horizontal="left" shrinkToFit="1"/>
    </xf>
    <xf numFmtId="0" fontId="2" fillId="0" borderId="6" xfId="0" applyFont="1" applyBorder="1" applyAlignment="1">
      <alignment horizontal="center" shrinkToFit="1"/>
    </xf>
    <xf numFmtId="0" fontId="2" fillId="0" borderId="6" xfId="0" applyFont="1" applyBorder="1" applyAlignment="1">
      <alignment horizontal="right" shrinkToFit="1"/>
    </xf>
    <xf numFmtId="0" fontId="2" fillId="0" borderId="7" xfId="0" applyFont="1" applyBorder="1" applyAlignment="1">
      <alignment horizontal="right" shrinkToFit="1"/>
    </xf>
    <xf numFmtId="0" fontId="2" fillId="0" borderId="6" xfId="0" applyNumberFormat="1" applyFont="1" applyBorder="1" applyAlignment="1">
      <alignment horizontal="right" shrinkToFit="1"/>
    </xf>
    <xf numFmtId="176" fontId="2" fillId="0" borderId="6" xfId="0" applyNumberFormat="1" applyFont="1" applyBorder="1" applyAlignment="1">
      <alignment horizontal="right" shrinkToFit="1"/>
    </xf>
    <xf numFmtId="0" fontId="2" fillId="0" borderId="6" xfId="0" applyFont="1" applyBorder="1" applyAlignment="1" applyProtection="1">
      <alignment horizontal="right" shrinkToFit="1"/>
      <protection locked="0"/>
    </xf>
    <xf numFmtId="0" fontId="2" fillId="0" borderId="8" xfId="0" applyFont="1" applyBorder="1" applyAlignment="1">
      <alignment horizontal="center" shrinkToFit="1"/>
    </xf>
    <xf numFmtId="0" fontId="2" fillId="0" borderId="9" xfId="0" applyFont="1" applyBorder="1" applyAlignment="1">
      <alignment horizontal="right" shrinkToFit="1"/>
    </xf>
    <xf numFmtId="0" fontId="2" fillId="0" borderId="10" xfId="0" applyFont="1" applyBorder="1" applyAlignment="1">
      <alignment horizontal="center" vertical="center" shrinkToFit="1"/>
    </xf>
    <xf numFmtId="0" fontId="2" fillId="0" borderId="11" xfId="0" applyFont="1" applyBorder="1" applyAlignment="1">
      <alignment horizontal="right" vertical="center" shrinkToFit="1"/>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7" xfId="0" applyFont="1" applyBorder="1" applyAlignment="1">
      <alignment horizontal="right" vertical="center" shrinkToFit="1"/>
    </xf>
    <xf numFmtId="0" fontId="2" fillId="0" borderId="16" xfId="0" applyFont="1" applyBorder="1" applyAlignment="1">
      <alignment horizontal="center" vertical="center" shrinkToFit="1"/>
    </xf>
    <xf numFmtId="0" fontId="2" fillId="0" borderId="17" xfId="0" applyFont="1" applyBorder="1" applyAlignment="1">
      <alignment horizontal="center" vertical="center" shrinkToFit="1"/>
    </xf>
    <xf numFmtId="0" fontId="2" fillId="0" borderId="18" xfId="0" applyFont="1" applyBorder="1" applyAlignment="1">
      <alignment horizontal="right" vertical="center" shrinkToFit="1"/>
    </xf>
    <xf numFmtId="0" fontId="2" fillId="0" borderId="17" xfId="0" applyFont="1" applyBorder="1" applyAlignment="1">
      <alignment horizontal="center" vertical="center" wrapText="1"/>
    </xf>
    <xf numFmtId="0" fontId="2" fillId="0" borderId="19" xfId="0" applyFont="1" applyBorder="1" applyAlignment="1">
      <alignment horizontal="center" vertical="center" shrinkToFit="1"/>
    </xf>
    <xf numFmtId="0" fontId="2" fillId="0" borderId="20" xfId="0" applyFont="1" applyBorder="1" applyAlignment="1">
      <alignment horizontal="center" vertical="center" shrinkToFit="1"/>
    </xf>
    <xf numFmtId="0" fontId="2" fillId="0" borderId="21" xfId="0" applyFont="1" applyBorder="1" applyAlignment="1">
      <alignment horizontal="right" vertical="center" shrinkToFit="1"/>
    </xf>
    <xf numFmtId="0" fontId="0" fillId="0" borderId="0" xfId="0" applyFont="1" applyFill="1" applyAlignment="1">
      <alignment horizontal="left" vertical="center" wrapText="1"/>
    </xf>
    <xf numFmtId="0" fontId="0" fillId="0" borderId="0" xfId="0" applyFont="1" applyFill="1" applyAlignment="1">
      <alignment vertical="center"/>
    </xf>
    <xf numFmtId="0" fontId="3" fillId="0" borderId="0" xfId="0" applyFont="1" applyFill="1" applyAlignment="1">
      <alignment vertical="center"/>
    </xf>
    <xf numFmtId="0" fontId="4" fillId="0" borderId="0" xfId="0" applyNumberFormat="1" applyFont="1" applyFill="1" applyAlignment="1">
      <alignment horizontal="center" vertical="center" wrapText="1"/>
    </xf>
    <xf numFmtId="0" fontId="5" fillId="0" borderId="0" xfId="0" applyNumberFormat="1" applyFont="1" applyFill="1" applyAlignment="1">
      <alignment horizontal="left" vertical="center" wrapText="1"/>
    </xf>
    <xf numFmtId="0" fontId="5" fillId="0" borderId="0" xfId="0" applyNumberFormat="1" applyFont="1" applyFill="1" applyAlignment="1">
      <alignment horizontal="center" vertical="center" wrapText="1"/>
    </xf>
    <xf numFmtId="0" fontId="6" fillId="0" borderId="0" xfId="0" applyNumberFormat="1" applyFont="1" applyFill="1" applyAlignment="1">
      <alignment horizontal="left" vertical="center" wrapText="1"/>
    </xf>
    <xf numFmtId="0" fontId="6" fillId="0" borderId="0" xfId="0" applyNumberFormat="1"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7"/>
  <sheetViews>
    <sheetView view="pageBreakPreview" zoomScaleNormal="100" topLeftCell="A19" workbookViewId="0">
      <selection activeCell="E24" sqref="E24"/>
    </sheetView>
  </sheetViews>
  <sheetFormatPr defaultColWidth="9" defaultRowHeight="14.25" outlineLevelCol="1"/>
  <cols>
    <col min="1" max="1" width="39.875" style="34" customWidth="1"/>
    <col min="2" max="2" width="35.75" style="35" customWidth="1"/>
    <col min="3" max="16384" width="9" style="36"/>
  </cols>
  <sheetData>
    <row r="1" ht="44" customHeight="1" spans="1:2">
      <c r="A1" s="37" t="s">
        <v>0</v>
      </c>
      <c r="B1" s="37"/>
    </row>
    <row r="2" ht="27" customHeight="1" spans="1:2">
      <c r="A2" s="38" t="s">
        <v>1</v>
      </c>
      <c r="B2" s="38"/>
    </row>
    <row r="3" ht="76" customHeight="1" spans="1:2">
      <c r="A3" s="38" t="s">
        <v>2</v>
      </c>
      <c r="B3" s="39"/>
    </row>
    <row r="4" ht="45" customHeight="1" spans="1:2">
      <c r="A4" s="38" t="s">
        <v>3</v>
      </c>
      <c r="B4" s="39"/>
    </row>
    <row r="5" ht="91" customHeight="1" spans="1:2">
      <c r="A5" s="38" t="s">
        <v>4</v>
      </c>
      <c r="B5" s="39"/>
    </row>
    <row r="6" ht="69" customHeight="1" spans="1:2">
      <c r="A6" s="38" t="s">
        <v>5</v>
      </c>
      <c r="B6" s="39"/>
    </row>
    <row r="7" ht="42" customHeight="1" spans="1:2">
      <c r="A7" s="38" t="s">
        <v>6</v>
      </c>
      <c r="B7" s="39"/>
    </row>
    <row r="8" ht="45" customHeight="1" spans="1:2">
      <c r="A8" s="38" t="s">
        <v>7</v>
      </c>
      <c r="B8" s="39"/>
    </row>
    <row r="9" ht="48" customHeight="1" spans="1:2">
      <c r="A9" s="38" t="s">
        <v>8</v>
      </c>
      <c r="B9" s="39"/>
    </row>
    <row r="10" ht="23" customHeight="1" spans="1:2">
      <c r="A10" s="38" t="s">
        <v>9</v>
      </c>
      <c r="B10" s="39"/>
    </row>
    <row r="11" ht="36" customHeight="1" spans="1:2">
      <c r="A11" s="38" t="s">
        <v>10</v>
      </c>
      <c r="B11" s="39"/>
    </row>
    <row r="12" ht="63" customHeight="1" spans="1:2">
      <c r="A12" s="38" t="s">
        <v>11</v>
      </c>
      <c r="B12" s="39"/>
    </row>
    <row r="13" ht="67" customHeight="1" spans="1:2">
      <c r="A13" s="38" t="s">
        <v>12</v>
      </c>
      <c r="B13" s="39"/>
    </row>
    <row r="14" ht="57" customHeight="1" spans="1:2">
      <c r="A14" s="38" t="s">
        <v>13</v>
      </c>
      <c r="B14" s="39"/>
    </row>
    <row r="15" ht="43" customHeight="1" spans="1:2">
      <c r="A15" s="38" t="s">
        <v>14</v>
      </c>
      <c r="B15" s="39"/>
    </row>
    <row r="16" ht="24" customHeight="1" spans="1:2">
      <c r="A16" s="38" t="s">
        <v>15</v>
      </c>
      <c r="B16" s="39"/>
    </row>
    <row r="17" ht="24" customHeight="1" spans="1:2">
      <c r="A17" s="38" t="s">
        <v>16</v>
      </c>
      <c r="B17" s="39"/>
    </row>
    <row r="18" ht="24" customHeight="1" spans="1:2">
      <c r="A18" s="38" t="s">
        <v>17</v>
      </c>
      <c r="B18" s="39"/>
    </row>
    <row r="19" ht="24" customHeight="1" spans="1:2">
      <c r="A19" s="40" t="s">
        <v>18</v>
      </c>
      <c r="B19" s="41"/>
    </row>
    <row r="20" ht="24" customHeight="1" spans="1:2">
      <c r="A20" s="38" t="s">
        <v>19</v>
      </c>
      <c r="B20" s="39"/>
    </row>
    <row r="21" ht="122" customHeight="1" spans="1:2">
      <c r="A21" s="38" t="s">
        <v>20</v>
      </c>
      <c r="B21" s="39"/>
    </row>
    <row r="22" ht="155" customHeight="1" spans="1:2">
      <c r="A22" s="38" t="s">
        <v>21</v>
      </c>
      <c r="B22" s="39"/>
    </row>
    <row r="23" ht="53" customHeight="1" spans="1:2">
      <c r="A23" s="38" t="s">
        <v>22</v>
      </c>
      <c r="B23" s="39"/>
    </row>
    <row r="24" ht="60" customHeight="1" spans="1:2">
      <c r="A24" s="38" t="s">
        <v>23</v>
      </c>
      <c r="B24" s="39"/>
    </row>
    <row r="25" ht="43" customHeight="1" spans="1:2">
      <c r="A25" s="38" t="s">
        <v>24</v>
      </c>
      <c r="B25" s="39"/>
    </row>
    <row r="26" ht="44" customHeight="1" spans="1:2">
      <c r="A26" s="38" t="s">
        <v>25</v>
      </c>
      <c r="B26" s="39"/>
    </row>
    <row r="27" ht="40" customHeight="1" spans="1:2">
      <c r="A27" s="38"/>
      <c r="B27" s="39"/>
    </row>
  </sheetData>
  <mergeCells count="27">
    <mergeCell ref="A1:B1"/>
    <mergeCell ref="A2:B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s>
  <pageMargins left="1.25972222222222" right="0.66875" top="0.590277777777778" bottom="0.550694444444444" header="0.236111111111111" footer="0.314583333333333"/>
  <pageSetup paperSize="9" orientation="portrait"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
  <sheetViews>
    <sheetView showZeros="0" view="pageBreakPreview" zoomScaleNormal="100" workbookViewId="0">
      <selection activeCell="F20" sqref="F20"/>
    </sheetView>
  </sheetViews>
  <sheetFormatPr defaultColWidth="9" defaultRowHeight="14.25" outlineLevelCol="4"/>
  <cols>
    <col min="1" max="1" width="8.125" customWidth="1"/>
    <col min="2" max="2" width="12" customWidth="1"/>
    <col min="3" max="3" width="16" customWidth="1"/>
    <col min="4" max="4" width="21.25" customWidth="1"/>
    <col min="5" max="5" width="18.25" customWidth="1"/>
    <col min="6" max="6" width="20" customWidth="1"/>
  </cols>
  <sheetData>
    <row r="1" ht="32.95" customHeight="1" spans="1:5">
      <c r="A1" s="1" t="s">
        <v>26</v>
      </c>
      <c r="B1" s="1"/>
      <c r="C1" s="1"/>
      <c r="D1" s="1"/>
      <c r="E1" s="1"/>
    </row>
    <row r="2" ht="29" customHeight="1" spans="1:3">
      <c r="A2" s="2" t="s">
        <v>27</v>
      </c>
      <c r="B2" s="2"/>
      <c r="C2" s="2"/>
    </row>
    <row r="3" ht="27.85" customHeight="1" spans="1:5">
      <c r="A3" s="21" t="s">
        <v>28</v>
      </c>
      <c r="B3" s="22" t="s">
        <v>29</v>
      </c>
      <c r="C3" s="22" t="s">
        <v>30</v>
      </c>
      <c r="D3" s="22"/>
      <c r="E3" s="23" t="s">
        <v>31</v>
      </c>
    </row>
    <row r="4" ht="27.1" customHeight="1" spans="1:5">
      <c r="A4" s="24" t="s">
        <v>32</v>
      </c>
      <c r="B4" s="25" t="s">
        <v>33</v>
      </c>
      <c r="C4" s="25" t="s">
        <v>34</v>
      </c>
      <c r="D4" s="25"/>
      <c r="E4" s="26">
        <f>'【5.1】工程量清单表(招标)'!D42</f>
        <v>0</v>
      </c>
    </row>
    <row r="5" ht="27.1" customHeight="1" spans="1:5">
      <c r="A5" s="24" t="s">
        <v>35</v>
      </c>
      <c r="B5" s="25" t="s">
        <v>36</v>
      </c>
      <c r="C5" s="25" t="s">
        <v>37</v>
      </c>
      <c r="D5" s="25"/>
      <c r="E5" s="26">
        <f>'【5.1】工程量清单表(招标)'!D84</f>
        <v>0</v>
      </c>
    </row>
    <row r="6" ht="27.1" customHeight="1" spans="1:5">
      <c r="A6" s="24" t="s">
        <v>38</v>
      </c>
      <c r="B6" s="25" t="s">
        <v>39</v>
      </c>
      <c r="C6" s="25" t="s">
        <v>40</v>
      </c>
      <c r="D6" s="25"/>
      <c r="E6" s="26">
        <f>'【5.1】工程量清单表(招标)'!D125</f>
        <v>0</v>
      </c>
    </row>
    <row r="7" ht="27.1" customHeight="1" spans="1:5">
      <c r="A7" s="24" t="s">
        <v>41</v>
      </c>
      <c r="B7" s="25" t="s">
        <v>42</v>
      </c>
      <c r="C7" s="25" t="s">
        <v>43</v>
      </c>
      <c r="D7" s="25"/>
      <c r="E7" s="26">
        <f>'【5.1】工程量清单表(招标)'!D167</f>
        <v>0</v>
      </c>
    </row>
    <row r="8" ht="27.1" customHeight="1" spans="1:5">
      <c r="A8" s="24" t="s">
        <v>44</v>
      </c>
      <c r="B8" s="25" t="s">
        <v>45</v>
      </c>
      <c r="C8" s="25" t="s">
        <v>46</v>
      </c>
      <c r="D8" s="25"/>
      <c r="E8" s="26">
        <f>'【5.1】工程量清单表(招标)'!D208</f>
        <v>0</v>
      </c>
    </row>
    <row r="9" ht="27.1" customHeight="1" spans="1:5">
      <c r="A9" s="24" t="s">
        <v>47</v>
      </c>
      <c r="B9" s="25" t="s">
        <v>48</v>
      </c>
      <c r="C9" s="25" t="s">
        <v>49</v>
      </c>
      <c r="D9" s="25"/>
      <c r="E9" s="26">
        <f>'【5.1】工程量清单表(招标)'!D250</f>
        <v>0</v>
      </c>
    </row>
    <row r="10" ht="27.85" customHeight="1" spans="1:5">
      <c r="A10" s="24" t="s">
        <v>50</v>
      </c>
      <c r="B10" s="27" t="s">
        <v>51</v>
      </c>
      <c r="C10" s="27"/>
      <c r="D10" s="27"/>
      <c r="E10" s="26">
        <f>SUM(E4:E9)</f>
        <v>0</v>
      </c>
    </row>
    <row r="11" ht="27.85" customHeight="1" spans="1:5">
      <c r="A11" s="24" t="s">
        <v>52</v>
      </c>
      <c r="B11" s="28" t="s">
        <v>53</v>
      </c>
      <c r="C11" s="28"/>
      <c r="D11" s="28"/>
      <c r="E11" s="29">
        <v>0</v>
      </c>
    </row>
    <row r="12" ht="27.85" customHeight="1" spans="1:5">
      <c r="A12" s="24" t="s">
        <v>54</v>
      </c>
      <c r="B12" s="30" t="s">
        <v>55</v>
      </c>
      <c r="C12" s="30"/>
      <c r="D12" s="30"/>
      <c r="E12" s="29">
        <f>E10-E11</f>
        <v>0</v>
      </c>
    </row>
    <row r="13" ht="27.1" customHeight="1" spans="1:5">
      <c r="A13" s="24" t="s">
        <v>56</v>
      </c>
      <c r="B13" s="28" t="s">
        <v>57</v>
      </c>
      <c r="C13" s="28"/>
      <c r="D13" s="28"/>
      <c r="E13" s="29">
        <v>0</v>
      </c>
    </row>
    <row r="14" ht="27.85" customHeight="1" spans="1:5">
      <c r="A14" s="24" t="s">
        <v>58</v>
      </c>
      <c r="B14" s="28" t="s">
        <v>59</v>
      </c>
      <c r="C14" s="28"/>
      <c r="D14" s="28"/>
      <c r="E14" s="29">
        <v>0</v>
      </c>
    </row>
    <row r="15" ht="27.85" customHeight="1" spans="1:5">
      <c r="A15" s="31" t="s">
        <v>60</v>
      </c>
      <c r="B15" s="32" t="s">
        <v>61</v>
      </c>
      <c r="C15" s="32"/>
      <c r="D15" s="32"/>
      <c r="E15" s="33">
        <f>E10+E13+E14</f>
        <v>0</v>
      </c>
    </row>
  </sheetData>
  <sheetProtection algorithmName="SHA-512" hashValue="7rHotAnqKczjy/iSi7G3yX4EqmRsyimcY6rcqOv5aaqUcm1TSi/IMlEMwRLGPqYPbuL7+IbxfohQb1hugcLeOQ==" saltValue="BInV7QOJtD+gDVc3p+jteA==" spinCount="100000" sheet="1" objects="1"/>
  <mergeCells count="15">
    <mergeCell ref="A1:E1"/>
    <mergeCell ref="A2:C2"/>
    <mergeCell ref="C3:D3"/>
    <mergeCell ref="C4:D4"/>
    <mergeCell ref="C5:D5"/>
    <mergeCell ref="C6:D6"/>
    <mergeCell ref="C7:D7"/>
    <mergeCell ref="C8:D8"/>
    <mergeCell ref="C9:D9"/>
    <mergeCell ref="B10:D10"/>
    <mergeCell ref="B11:D11"/>
    <mergeCell ref="B12:D12"/>
    <mergeCell ref="B13:D13"/>
    <mergeCell ref="B14:D14"/>
    <mergeCell ref="B15:D15"/>
  </mergeCells>
  <pageMargins left="1.14166666666667" right="0.747916666666667" top="0.747916666666667" bottom="0.66875" header="0" footer="0.550694444444444"/>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0"/>
  <sheetViews>
    <sheetView showZeros="0" tabSelected="1" view="pageBreakPreview" zoomScaleNormal="100" workbookViewId="0">
      <selection activeCell="G17" sqref="G17"/>
    </sheetView>
  </sheetViews>
  <sheetFormatPr defaultColWidth="9" defaultRowHeight="14.25" outlineLevelCol="5"/>
  <cols>
    <col min="1" max="1" width="8" customWidth="1"/>
    <col min="2" max="2" width="34.3666666666667" customWidth="1"/>
    <col min="3" max="3" width="6.54166666666667" customWidth="1"/>
    <col min="4" max="4" width="9.5" customWidth="1"/>
    <col min="5" max="5" width="9.625" customWidth="1"/>
    <col min="6" max="6" width="10.375" customWidth="1"/>
    <col min="7" max="7" width="20" customWidth="1"/>
  </cols>
  <sheetData>
    <row r="1" ht="32.95" customHeight="1" spans="1:6">
      <c r="A1" s="1" t="s">
        <v>62</v>
      </c>
      <c r="B1" s="1"/>
      <c r="C1" s="1"/>
      <c r="D1" s="1"/>
      <c r="E1" s="1"/>
      <c r="F1" s="1"/>
    </row>
    <row r="2" ht="16.85" customHeight="1" spans="1:6">
      <c r="A2" s="2" t="s">
        <v>63</v>
      </c>
      <c r="B2" s="2"/>
      <c r="C2" s="2"/>
      <c r="D2" s="2"/>
      <c r="E2" s="2" t="s">
        <v>64</v>
      </c>
      <c r="F2" s="2"/>
    </row>
    <row r="3" ht="32.95" customHeight="1" spans="1:6">
      <c r="A3" s="3" t="s">
        <v>34</v>
      </c>
      <c r="B3" s="3"/>
      <c r="C3" s="3"/>
      <c r="D3" s="3"/>
      <c r="E3" s="3"/>
      <c r="F3" s="3"/>
    </row>
    <row r="4" ht="16.85" customHeight="1" spans="1:6">
      <c r="A4" s="4" t="s">
        <v>65</v>
      </c>
      <c r="B4" s="5" t="s">
        <v>66</v>
      </c>
      <c r="C4" s="5" t="s">
        <v>67</v>
      </c>
      <c r="D4" s="5" t="s">
        <v>68</v>
      </c>
      <c r="E4" s="5" t="s">
        <v>69</v>
      </c>
      <c r="F4" s="6" t="s">
        <v>70</v>
      </c>
    </row>
    <row r="5" ht="16.1" customHeight="1" spans="1:6">
      <c r="A5" s="7" t="s">
        <v>71</v>
      </c>
      <c r="B5" s="8" t="s">
        <v>72</v>
      </c>
      <c r="C5" s="9"/>
      <c r="D5" s="10"/>
      <c r="E5" s="10"/>
      <c r="F5" s="11"/>
    </row>
    <row r="6" ht="16.1" customHeight="1" spans="1:6">
      <c r="A6" s="7" t="s">
        <v>73</v>
      </c>
      <c r="B6" s="8" t="s">
        <v>74</v>
      </c>
      <c r="C6" s="9"/>
      <c r="D6" s="10"/>
      <c r="E6" s="10"/>
      <c r="F6" s="11"/>
    </row>
    <row r="7" ht="16.1" customHeight="1" spans="1:6">
      <c r="A7" s="7" t="s">
        <v>75</v>
      </c>
      <c r="B7" s="8" t="s">
        <v>76</v>
      </c>
      <c r="C7" s="9" t="s">
        <v>77</v>
      </c>
      <c r="D7" s="12">
        <v>1</v>
      </c>
      <c r="E7" s="13">
        <f>SUM(F10:F20,D84+D125+D167+D208+D250)*0.003</f>
        <v>0</v>
      </c>
      <c r="F7" s="11" t="str">
        <f>IF(E7&gt;0,ROUND(D7*E7,0),"")</f>
        <v/>
      </c>
    </row>
    <row r="8" ht="16.1" customHeight="1" spans="1:6">
      <c r="A8" s="7" t="s">
        <v>78</v>
      </c>
      <c r="B8" s="8" t="s">
        <v>79</v>
      </c>
      <c r="C8" s="9" t="s">
        <v>77</v>
      </c>
      <c r="D8" s="12">
        <v>1</v>
      </c>
      <c r="E8" s="13">
        <f>IF(E7=0,0,1000000*0.004)</f>
        <v>0</v>
      </c>
      <c r="F8" s="11" t="str">
        <f t="shared" ref="F8:F20" si="0">IF(E8&gt;0,ROUND(D8*E8,0),"")</f>
        <v/>
      </c>
    </row>
    <row r="9" ht="16.1" customHeight="1" spans="1:6">
      <c r="A9" s="7" t="s">
        <v>80</v>
      </c>
      <c r="B9" s="8" t="s">
        <v>81</v>
      </c>
      <c r="C9" s="9"/>
      <c r="D9" s="10"/>
      <c r="E9" s="10"/>
      <c r="F9" s="11" t="str">
        <f t="shared" si="0"/>
        <v/>
      </c>
    </row>
    <row r="10" ht="16.1" customHeight="1" spans="1:6">
      <c r="A10" s="7" t="s">
        <v>82</v>
      </c>
      <c r="B10" s="8" t="s">
        <v>83</v>
      </c>
      <c r="C10" s="9" t="s">
        <v>77</v>
      </c>
      <c r="D10" s="12">
        <v>1</v>
      </c>
      <c r="E10" s="14"/>
      <c r="F10" s="11" t="str">
        <f t="shared" si="0"/>
        <v/>
      </c>
    </row>
    <row r="11" ht="16.1" customHeight="1" spans="1:6">
      <c r="A11" s="7" t="s">
        <v>84</v>
      </c>
      <c r="B11" s="8" t="s">
        <v>85</v>
      </c>
      <c r="C11" s="9" t="s">
        <v>77</v>
      </c>
      <c r="D11" s="12">
        <v>1</v>
      </c>
      <c r="E11" s="14"/>
      <c r="F11" s="11" t="str">
        <f t="shared" si="0"/>
        <v/>
      </c>
    </row>
    <row r="12" ht="16.1" customHeight="1" spans="1:6">
      <c r="A12" s="7" t="s">
        <v>86</v>
      </c>
      <c r="B12" s="8" t="s">
        <v>87</v>
      </c>
      <c r="C12" s="9" t="s">
        <v>77</v>
      </c>
      <c r="D12" s="12">
        <v>1</v>
      </c>
      <c r="E12" s="13">
        <f>IF(E56=0,0,1453303*0.015)</f>
        <v>0</v>
      </c>
      <c r="F12" s="11" t="str">
        <f t="shared" si="0"/>
        <v/>
      </c>
    </row>
    <row r="13" ht="16.1" customHeight="1" spans="1:6">
      <c r="A13" s="7" t="s">
        <v>88</v>
      </c>
      <c r="B13" s="8" t="s">
        <v>89</v>
      </c>
      <c r="C13" s="9"/>
      <c r="D13" s="10"/>
      <c r="E13" s="10"/>
      <c r="F13" s="11" t="str">
        <f t="shared" si="0"/>
        <v/>
      </c>
    </row>
    <row r="14" ht="16.1" customHeight="1" spans="1:6">
      <c r="A14" s="7" t="s">
        <v>90</v>
      </c>
      <c r="B14" s="8" t="s">
        <v>91</v>
      </c>
      <c r="C14" s="9" t="s">
        <v>77</v>
      </c>
      <c r="D14" s="12">
        <v>1</v>
      </c>
      <c r="E14" s="14"/>
      <c r="F14" s="11" t="str">
        <f t="shared" si="0"/>
        <v/>
      </c>
    </row>
    <row r="15" ht="16.1" customHeight="1" spans="1:6">
      <c r="A15" s="7" t="s">
        <v>92</v>
      </c>
      <c r="B15" s="8" t="s">
        <v>93</v>
      </c>
      <c r="C15" s="9" t="s">
        <v>77</v>
      </c>
      <c r="D15" s="12">
        <v>1</v>
      </c>
      <c r="E15" s="14"/>
      <c r="F15" s="11" t="str">
        <f t="shared" si="0"/>
        <v/>
      </c>
    </row>
    <row r="16" ht="16.1" customHeight="1" spans="1:6">
      <c r="A16" s="7" t="s">
        <v>94</v>
      </c>
      <c r="B16" s="8" t="s">
        <v>95</v>
      </c>
      <c r="C16" s="9" t="s">
        <v>77</v>
      </c>
      <c r="D16" s="12">
        <v>1</v>
      </c>
      <c r="E16" s="14"/>
      <c r="F16" s="11" t="str">
        <f t="shared" si="0"/>
        <v/>
      </c>
    </row>
    <row r="17" ht="16.1" customHeight="1" spans="1:6">
      <c r="A17" s="7" t="s">
        <v>96</v>
      </c>
      <c r="B17" s="8" t="s">
        <v>97</v>
      </c>
      <c r="C17" s="9" t="s">
        <v>77</v>
      </c>
      <c r="D17" s="12">
        <v>1</v>
      </c>
      <c r="E17" s="14"/>
      <c r="F17" s="11" t="str">
        <f t="shared" si="0"/>
        <v/>
      </c>
    </row>
    <row r="18" ht="16.1" customHeight="1" spans="1:6">
      <c r="A18" s="7" t="s">
        <v>98</v>
      </c>
      <c r="B18" s="8" t="s">
        <v>99</v>
      </c>
      <c r="C18" s="9" t="s">
        <v>77</v>
      </c>
      <c r="D18" s="12">
        <v>1</v>
      </c>
      <c r="E18" s="14"/>
      <c r="F18" s="11" t="str">
        <f t="shared" si="0"/>
        <v/>
      </c>
    </row>
    <row r="19" ht="16.1" customHeight="1" spans="1:6">
      <c r="A19" s="7" t="s">
        <v>100</v>
      </c>
      <c r="B19" s="8" t="s">
        <v>101</v>
      </c>
      <c r="C19" s="9"/>
      <c r="D19" s="10"/>
      <c r="E19" s="14"/>
      <c r="F19" s="11" t="str">
        <f t="shared" si="0"/>
        <v/>
      </c>
    </row>
    <row r="20" ht="16.1" customHeight="1" spans="1:6">
      <c r="A20" s="7" t="s">
        <v>102</v>
      </c>
      <c r="B20" s="8" t="s">
        <v>101</v>
      </c>
      <c r="C20" s="9" t="s">
        <v>77</v>
      </c>
      <c r="D20" s="12">
        <v>1</v>
      </c>
      <c r="E20" s="14"/>
      <c r="F20" s="11" t="str">
        <f t="shared" si="0"/>
        <v/>
      </c>
    </row>
    <row r="21" ht="16.1" customHeight="1" spans="1:6">
      <c r="A21" s="15"/>
      <c r="B21" s="8"/>
      <c r="C21" s="9"/>
      <c r="D21" s="12"/>
      <c r="E21" s="10"/>
      <c r="F21" s="16"/>
    </row>
    <row r="22" ht="16.1" customHeight="1" spans="1:6">
      <c r="A22" s="15"/>
      <c r="B22" s="8"/>
      <c r="C22" s="9"/>
      <c r="D22" s="12"/>
      <c r="E22" s="10"/>
      <c r="F22" s="16"/>
    </row>
    <row r="23" ht="16.1" customHeight="1" spans="1:6">
      <c r="A23" s="15"/>
      <c r="B23" s="8"/>
      <c r="C23" s="9"/>
      <c r="D23" s="12"/>
      <c r="E23" s="10"/>
      <c r="F23" s="16"/>
    </row>
    <row r="24" ht="16.1" customHeight="1" spans="1:6">
      <c r="A24" s="15"/>
      <c r="B24" s="8"/>
      <c r="C24" s="9"/>
      <c r="D24" s="12"/>
      <c r="E24" s="10"/>
      <c r="F24" s="16"/>
    </row>
    <row r="25" ht="16.1" customHeight="1" spans="1:6">
      <c r="A25" s="15"/>
      <c r="B25" s="8"/>
      <c r="C25" s="9"/>
      <c r="D25" s="12"/>
      <c r="E25" s="10"/>
      <c r="F25" s="16"/>
    </row>
    <row r="26" ht="16.1" customHeight="1" spans="1:6">
      <c r="A26" s="15"/>
      <c r="B26" s="8"/>
      <c r="C26" s="9"/>
      <c r="D26" s="12"/>
      <c r="E26" s="10"/>
      <c r="F26" s="16"/>
    </row>
    <row r="27" ht="16.1" customHeight="1" spans="1:6">
      <c r="A27" s="15"/>
      <c r="B27" s="8"/>
      <c r="C27" s="9"/>
      <c r="D27" s="12"/>
      <c r="E27" s="10"/>
      <c r="F27" s="16"/>
    </row>
    <row r="28" ht="16.1" customHeight="1" spans="1:6">
      <c r="A28" s="15"/>
      <c r="B28" s="8"/>
      <c r="C28" s="9"/>
      <c r="D28" s="12"/>
      <c r="E28" s="10"/>
      <c r="F28" s="16"/>
    </row>
    <row r="29" ht="16.1" customHeight="1" spans="1:6">
      <c r="A29" s="15"/>
      <c r="B29" s="8"/>
      <c r="C29" s="9"/>
      <c r="D29" s="12"/>
      <c r="E29" s="10"/>
      <c r="F29" s="16"/>
    </row>
    <row r="30" ht="16.1" customHeight="1" spans="1:6">
      <c r="A30" s="15"/>
      <c r="B30" s="8"/>
      <c r="C30" s="9"/>
      <c r="D30" s="12"/>
      <c r="E30" s="10"/>
      <c r="F30" s="16"/>
    </row>
    <row r="31" ht="16.1" customHeight="1" spans="1:6">
      <c r="A31" s="15"/>
      <c r="B31" s="8"/>
      <c r="C31" s="9"/>
      <c r="D31" s="12"/>
      <c r="E31" s="10"/>
      <c r="F31" s="16"/>
    </row>
    <row r="32" ht="16.1" customHeight="1" spans="1:6">
      <c r="A32" s="15"/>
      <c r="B32" s="8"/>
      <c r="C32" s="9"/>
      <c r="D32" s="12"/>
      <c r="E32" s="10"/>
      <c r="F32" s="16"/>
    </row>
    <row r="33" ht="16.1" customHeight="1" spans="1:6">
      <c r="A33" s="15"/>
      <c r="B33" s="8"/>
      <c r="C33" s="9"/>
      <c r="D33" s="12"/>
      <c r="E33" s="10"/>
      <c r="F33" s="16"/>
    </row>
    <row r="34" ht="16.1" customHeight="1" spans="1:6">
      <c r="A34" s="15"/>
      <c r="B34" s="8"/>
      <c r="C34" s="9"/>
      <c r="D34" s="12"/>
      <c r="E34" s="10"/>
      <c r="F34" s="16"/>
    </row>
    <row r="35" ht="16.1" customHeight="1" spans="1:6">
      <c r="A35" s="15"/>
      <c r="B35" s="8"/>
      <c r="C35" s="9"/>
      <c r="D35" s="12"/>
      <c r="E35" s="10"/>
      <c r="F35" s="16"/>
    </row>
    <row r="36" ht="16.1" customHeight="1" spans="1:6">
      <c r="A36" s="15"/>
      <c r="B36" s="8"/>
      <c r="C36" s="9"/>
      <c r="D36" s="12"/>
      <c r="E36" s="10"/>
      <c r="F36" s="16"/>
    </row>
    <row r="37" ht="16.1" customHeight="1" spans="1:6">
      <c r="A37" s="15"/>
      <c r="B37" s="8"/>
      <c r="C37" s="9"/>
      <c r="D37" s="12"/>
      <c r="E37" s="10"/>
      <c r="F37" s="16"/>
    </row>
    <row r="38" ht="16.1" customHeight="1" spans="1:6">
      <c r="A38" s="15"/>
      <c r="B38" s="8"/>
      <c r="C38" s="9"/>
      <c r="D38" s="12"/>
      <c r="E38" s="10"/>
      <c r="F38" s="16"/>
    </row>
    <row r="39" ht="16.1" customHeight="1" spans="1:6">
      <c r="A39" s="15"/>
      <c r="B39" s="8"/>
      <c r="C39" s="9"/>
      <c r="D39" s="12"/>
      <c r="E39" s="10"/>
      <c r="F39" s="16"/>
    </row>
    <row r="40" ht="16.1" customHeight="1" spans="1:6">
      <c r="A40" s="15"/>
      <c r="B40" s="8"/>
      <c r="C40" s="9"/>
      <c r="D40" s="12"/>
      <c r="E40" s="10"/>
      <c r="F40" s="16"/>
    </row>
    <row r="41" ht="16.1" customHeight="1" spans="1:6">
      <c r="A41" s="15"/>
      <c r="B41" s="8"/>
      <c r="C41" s="9"/>
      <c r="D41" s="12"/>
      <c r="E41" s="10"/>
      <c r="F41" s="16"/>
    </row>
    <row r="42" ht="32.95" customHeight="1" spans="1:6">
      <c r="A42" s="17"/>
      <c r="B42" s="18" t="s">
        <v>103</v>
      </c>
      <c r="C42" s="19"/>
      <c r="D42" s="20">
        <f>SUM(F7:F20)</f>
        <v>0</v>
      </c>
      <c r="E42" s="20"/>
      <c r="F42" s="20"/>
    </row>
    <row r="43" ht="32.95" customHeight="1" spans="1:6">
      <c r="A43" s="1" t="s">
        <v>62</v>
      </c>
      <c r="B43" s="1"/>
      <c r="C43" s="1"/>
      <c r="D43" s="1"/>
      <c r="E43" s="1"/>
      <c r="F43" s="1"/>
    </row>
    <row r="44" ht="16.85" customHeight="1" spans="1:6">
      <c r="A44" s="2" t="s">
        <v>63</v>
      </c>
      <c r="B44" s="2"/>
      <c r="C44" s="2"/>
      <c r="D44" s="2"/>
      <c r="E44" s="2" t="s">
        <v>64</v>
      </c>
      <c r="F44" s="2"/>
    </row>
    <row r="45" ht="32.95" customHeight="1" spans="1:6">
      <c r="A45" s="3" t="s">
        <v>37</v>
      </c>
      <c r="B45" s="3"/>
      <c r="C45" s="3"/>
      <c r="D45" s="3"/>
      <c r="E45" s="3"/>
      <c r="F45" s="3"/>
    </row>
    <row r="46" ht="16.85" customHeight="1" spans="1:6">
      <c r="A46" s="4" t="s">
        <v>65</v>
      </c>
      <c r="B46" s="5" t="s">
        <v>66</v>
      </c>
      <c r="C46" s="5" t="s">
        <v>67</v>
      </c>
      <c r="D46" s="5" t="s">
        <v>68</v>
      </c>
      <c r="E46" s="5" t="s">
        <v>69</v>
      </c>
      <c r="F46" s="6" t="s">
        <v>70</v>
      </c>
    </row>
    <row r="47" ht="16.1" customHeight="1" spans="1:6">
      <c r="A47" s="7" t="s">
        <v>104</v>
      </c>
      <c r="B47" s="8" t="s">
        <v>105</v>
      </c>
      <c r="C47" s="9"/>
      <c r="D47" s="10"/>
      <c r="E47" s="10"/>
      <c r="F47" s="11"/>
    </row>
    <row r="48" ht="16.1" customHeight="1" spans="1:6">
      <c r="A48" s="7" t="s">
        <v>106</v>
      </c>
      <c r="B48" s="8" t="s">
        <v>107</v>
      </c>
      <c r="C48" s="9"/>
      <c r="D48" s="10"/>
      <c r="E48" s="10"/>
      <c r="F48" s="11"/>
    </row>
    <row r="49" ht="16.1" customHeight="1" spans="1:6">
      <c r="A49" s="7" t="s">
        <v>78</v>
      </c>
      <c r="B49" s="8" t="s">
        <v>108</v>
      </c>
      <c r="C49" s="9" t="s">
        <v>109</v>
      </c>
      <c r="D49" s="12">
        <v>25</v>
      </c>
      <c r="E49" s="14"/>
      <c r="F49" s="11" t="str">
        <f t="shared" ref="F49:F70" si="1">IF(E49&gt;0,ROUND(D49*E49,0),"")</f>
        <v/>
      </c>
    </row>
    <row r="50" ht="16.1" customHeight="1" spans="1:6">
      <c r="A50" s="7" t="s">
        <v>110</v>
      </c>
      <c r="B50" s="8" t="s">
        <v>111</v>
      </c>
      <c r="C50" s="9" t="s">
        <v>109</v>
      </c>
      <c r="D50" s="12">
        <v>25</v>
      </c>
      <c r="E50" s="14"/>
      <c r="F50" s="11" t="str">
        <f t="shared" si="1"/>
        <v/>
      </c>
    </row>
    <row r="51" ht="16.1" customHeight="1" spans="1:6">
      <c r="A51" s="7" t="s">
        <v>112</v>
      </c>
      <c r="B51" s="8" t="s">
        <v>113</v>
      </c>
      <c r="C51" s="9" t="s">
        <v>114</v>
      </c>
      <c r="D51" s="12">
        <v>50</v>
      </c>
      <c r="E51" s="14"/>
      <c r="F51" s="11" t="str">
        <f t="shared" si="1"/>
        <v/>
      </c>
    </row>
    <row r="52" ht="16.1" customHeight="1" spans="1:6">
      <c r="A52" s="7" t="s">
        <v>115</v>
      </c>
      <c r="B52" s="8" t="s">
        <v>116</v>
      </c>
      <c r="C52" s="9"/>
      <c r="D52" s="10"/>
      <c r="E52" s="14"/>
      <c r="F52" s="11" t="str">
        <f t="shared" si="1"/>
        <v/>
      </c>
    </row>
    <row r="53" ht="16.1" customHeight="1" spans="1:6">
      <c r="A53" s="7" t="s">
        <v>117</v>
      </c>
      <c r="B53" s="8" t="s">
        <v>118</v>
      </c>
      <c r="C53" s="9" t="s">
        <v>119</v>
      </c>
      <c r="D53" s="12">
        <v>4</v>
      </c>
      <c r="E53" s="14"/>
      <c r="F53" s="11" t="str">
        <f t="shared" si="1"/>
        <v/>
      </c>
    </row>
    <row r="54" ht="16.1" customHeight="1" spans="1:6">
      <c r="A54" s="7" t="s">
        <v>120</v>
      </c>
      <c r="B54" s="8" t="s">
        <v>121</v>
      </c>
      <c r="C54" s="9"/>
      <c r="D54" s="10"/>
      <c r="E54" s="14"/>
      <c r="F54" s="11" t="str">
        <f t="shared" si="1"/>
        <v/>
      </c>
    </row>
    <row r="55" ht="16.1" customHeight="1" spans="1:6">
      <c r="A55" s="7" t="s">
        <v>122</v>
      </c>
      <c r="B55" s="8" t="s">
        <v>123</v>
      </c>
      <c r="C55" s="9"/>
      <c r="D55" s="10"/>
      <c r="E55" s="14"/>
      <c r="F55" s="11" t="str">
        <f t="shared" si="1"/>
        <v/>
      </c>
    </row>
    <row r="56" ht="16.1" customHeight="1" spans="1:6">
      <c r="A56" s="7" t="s">
        <v>75</v>
      </c>
      <c r="B56" s="8" t="s">
        <v>124</v>
      </c>
      <c r="C56" s="9" t="s">
        <v>114</v>
      </c>
      <c r="D56" s="12">
        <v>3065.44</v>
      </c>
      <c r="E56" s="14"/>
      <c r="F56" s="11" t="str">
        <f t="shared" si="1"/>
        <v/>
      </c>
    </row>
    <row r="57" ht="16.1" customHeight="1" spans="1:6">
      <c r="A57" s="7" t="s">
        <v>110</v>
      </c>
      <c r="B57" s="8" t="s">
        <v>125</v>
      </c>
      <c r="C57" s="9" t="s">
        <v>114</v>
      </c>
      <c r="D57" s="12">
        <v>1688.4</v>
      </c>
      <c r="E57" s="14"/>
      <c r="F57" s="11" t="str">
        <f t="shared" si="1"/>
        <v/>
      </c>
    </row>
    <row r="58" ht="16.1" customHeight="1" spans="1:6">
      <c r="A58" s="7" t="s">
        <v>126</v>
      </c>
      <c r="B58" s="8" t="s">
        <v>127</v>
      </c>
      <c r="C58" s="9"/>
      <c r="D58" s="10"/>
      <c r="E58" s="14"/>
      <c r="F58" s="11" t="str">
        <f t="shared" si="1"/>
        <v/>
      </c>
    </row>
    <row r="59" ht="16.1" customHeight="1" spans="1:6">
      <c r="A59" s="7" t="s">
        <v>128</v>
      </c>
      <c r="B59" s="8" t="s">
        <v>129</v>
      </c>
      <c r="C59" s="9"/>
      <c r="D59" s="10"/>
      <c r="E59" s="14"/>
      <c r="F59" s="11" t="str">
        <f t="shared" si="1"/>
        <v/>
      </c>
    </row>
    <row r="60" ht="16.1" customHeight="1" spans="1:6">
      <c r="A60" s="7" t="s">
        <v>75</v>
      </c>
      <c r="B60" s="8" t="s">
        <v>130</v>
      </c>
      <c r="C60" s="9" t="s">
        <v>114</v>
      </c>
      <c r="D60" s="12">
        <v>2330.97</v>
      </c>
      <c r="E60" s="14"/>
      <c r="F60" s="11" t="str">
        <f t="shared" si="1"/>
        <v/>
      </c>
    </row>
    <row r="61" ht="16.1" customHeight="1" spans="1:6">
      <c r="A61" s="7" t="s">
        <v>112</v>
      </c>
      <c r="B61" s="8" t="s">
        <v>131</v>
      </c>
      <c r="C61" s="9" t="s">
        <v>114</v>
      </c>
      <c r="D61" s="12">
        <v>1112.65</v>
      </c>
      <c r="E61" s="14"/>
      <c r="F61" s="11" t="str">
        <f t="shared" si="1"/>
        <v/>
      </c>
    </row>
    <row r="62" ht="16.1" customHeight="1" spans="1:6">
      <c r="A62" s="7" t="s">
        <v>132</v>
      </c>
      <c r="B62" s="8" t="s">
        <v>133</v>
      </c>
      <c r="C62" s="9"/>
      <c r="D62" s="10"/>
      <c r="E62" s="14"/>
      <c r="F62" s="11" t="str">
        <f t="shared" si="1"/>
        <v/>
      </c>
    </row>
    <row r="63" ht="16.1" customHeight="1" spans="1:6">
      <c r="A63" s="7" t="s">
        <v>134</v>
      </c>
      <c r="B63" s="8" t="s">
        <v>135</v>
      </c>
      <c r="C63" s="9"/>
      <c r="D63" s="10"/>
      <c r="E63" s="14"/>
      <c r="F63" s="11" t="str">
        <f t="shared" si="1"/>
        <v/>
      </c>
    </row>
    <row r="64" ht="16.1" customHeight="1" spans="1:6">
      <c r="A64" s="7" t="s">
        <v>110</v>
      </c>
      <c r="B64" s="8" t="s">
        <v>136</v>
      </c>
      <c r="C64" s="9"/>
      <c r="D64" s="10"/>
      <c r="E64" s="14"/>
      <c r="F64" s="11" t="str">
        <f t="shared" si="1"/>
        <v/>
      </c>
    </row>
    <row r="65" ht="16.1" customHeight="1" spans="1:6">
      <c r="A65" s="7" t="s">
        <v>137</v>
      </c>
      <c r="B65" s="8" t="s">
        <v>138</v>
      </c>
      <c r="C65" s="9" t="s">
        <v>114</v>
      </c>
      <c r="D65" s="12">
        <v>1688.4</v>
      </c>
      <c r="E65" s="14"/>
      <c r="F65" s="11" t="str">
        <f t="shared" si="1"/>
        <v/>
      </c>
    </row>
    <row r="66" ht="16.1" customHeight="1" spans="1:6">
      <c r="A66" s="7" t="s">
        <v>139</v>
      </c>
      <c r="B66" s="8" t="s">
        <v>140</v>
      </c>
      <c r="C66" s="9"/>
      <c r="D66" s="10"/>
      <c r="E66" s="14"/>
      <c r="F66" s="11" t="str">
        <f t="shared" si="1"/>
        <v/>
      </c>
    </row>
    <row r="67" ht="16.1" customHeight="1" spans="1:6">
      <c r="A67" s="7" t="s">
        <v>141</v>
      </c>
      <c r="B67" s="8" t="s">
        <v>142</v>
      </c>
      <c r="C67" s="9"/>
      <c r="D67" s="10"/>
      <c r="E67" s="14"/>
      <c r="F67" s="11" t="str">
        <f t="shared" si="1"/>
        <v/>
      </c>
    </row>
    <row r="68" ht="16.1" customHeight="1" spans="1:6">
      <c r="A68" s="7" t="s">
        <v>75</v>
      </c>
      <c r="B68" s="8" t="s">
        <v>138</v>
      </c>
      <c r="C68" s="9" t="s">
        <v>114</v>
      </c>
      <c r="D68" s="12">
        <v>4.1</v>
      </c>
      <c r="E68" s="14"/>
      <c r="F68" s="11" t="str">
        <f t="shared" si="1"/>
        <v/>
      </c>
    </row>
    <row r="69" ht="16.1" customHeight="1" spans="1:6">
      <c r="A69" s="7" t="s">
        <v>143</v>
      </c>
      <c r="B69" s="8" t="s">
        <v>144</v>
      </c>
      <c r="C69" s="9"/>
      <c r="D69" s="10"/>
      <c r="E69" s="14"/>
      <c r="F69" s="11" t="str">
        <f t="shared" si="1"/>
        <v/>
      </c>
    </row>
    <row r="70" ht="16.1" customHeight="1" spans="1:6">
      <c r="A70" s="7" t="s">
        <v>75</v>
      </c>
      <c r="B70" s="8" t="s">
        <v>145</v>
      </c>
      <c r="C70" s="9" t="s">
        <v>114</v>
      </c>
      <c r="D70" s="12">
        <v>13.6</v>
      </c>
      <c r="E70" s="14"/>
      <c r="F70" s="11" t="str">
        <f t="shared" si="1"/>
        <v/>
      </c>
    </row>
    <row r="71" ht="16.1" customHeight="1" spans="1:6">
      <c r="A71" s="15"/>
      <c r="B71" s="8"/>
      <c r="C71" s="9"/>
      <c r="D71" s="12"/>
      <c r="E71" s="10"/>
      <c r="F71" s="16"/>
    </row>
    <row r="72" ht="16.1" customHeight="1" spans="1:6">
      <c r="A72" s="15"/>
      <c r="B72" s="8"/>
      <c r="C72" s="9"/>
      <c r="D72" s="12"/>
      <c r="E72" s="10"/>
      <c r="F72" s="16"/>
    </row>
    <row r="73" ht="16.1" customHeight="1" spans="1:6">
      <c r="A73" s="15"/>
      <c r="B73" s="8"/>
      <c r="C73" s="9"/>
      <c r="D73" s="12"/>
      <c r="E73" s="10"/>
      <c r="F73" s="16"/>
    </row>
    <row r="74" ht="16.1" customHeight="1" spans="1:6">
      <c r="A74" s="15"/>
      <c r="B74" s="8"/>
      <c r="C74" s="9"/>
      <c r="D74" s="12"/>
      <c r="E74" s="10"/>
      <c r="F74" s="16"/>
    </row>
    <row r="75" ht="16.1" customHeight="1" spans="1:6">
      <c r="A75" s="15"/>
      <c r="B75" s="8"/>
      <c r="C75" s="9"/>
      <c r="D75" s="12"/>
      <c r="E75" s="10"/>
      <c r="F75" s="16"/>
    </row>
    <row r="76" ht="16.1" customHeight="1" spans="1:6">
      <c r="A76" s="15"/>
      <c r="B76" s="8"/>
      <c r="C76" s="9"/>
      <c r="D76" s="12"/>
      <c r="E76" s="10"/>
      <c r="F76" s="16"/>
    </row>
    <row r="77" ht="16.1" customHeight="1" spans="1:6">
      <c r="A77" s="15"/>
      <c r="B77" s="8"/>
      <c r="C77" s="9"/>
      <c r="D77" s="12"/>
      <c r="E77" s="10"/>
      <c r="F77" s="16"/>
    </row>
    <row r="78" ht="16.1" customHeight="1" spans="1:6">
      <c r="A78" s="15"/>
      <c r="B78" s="8"/>
      <c r="C78" s="9"/>
      <c r="D78" s="12"/>
      <c r="E78" s="10"/>
      <c r="F78" s="16"/>
    </row>
    <row r="79" ht="16.1" customHeight="1" spans="1:6">
      <c r="A79" s="15"/>
      <c r="B79" s="8"/>
      <c r="C79" s="9"/>
      <c r="D79" s="12"/>
      <c r="E79" s="10"/>
      <c r="F79" s="16"/>
    </row>
    <row r="80" ht="16.1" customHeight="1" spans="1:6">
      <c r="A80" s="15"/>
      <c r="B80" s="8"/>
      <c r="C80" s="9"/>
      <c r="D80" s="12"/>
      <c r="E80" s="10"/>
      <c r="F80" s="16"/>
    </row>
    <row r="81" ht="16.1" customHeight="1" spans="1:6">
      <c r="A81" s="15"/>
      <c r="B81" s="8"/>
      <c r="C81" s="9"/>
      <c r="D81" s="12"/>
      <c r="E81" s="10"/>
      <c r="F81" s="16"/>
    </row>
    <row r="82" ht="16.1" customHeight="1" spans="1:6">
      <c r="A82" s="15"/>
      <c r="B82" s="8"/>
      <c r="C82" s="9"/>
      <c r="D82" s="12"/>
      <c r="E82" s="10"/>
      <c r="F82" s="16"/>
    </row>
    <row r="83" ht="16.1" customHeight="1" spans="1:6">
      <c r="A83" s="15"/>
      <c r="B83" s="8"/>
      <c r="C83" s="9"/>
      <c r="D83" s="12"/>
      <c r="E83" s="10"/>
      <c r="F83" s="16"/>
    </row>
    <row r="84" ht="32.95" customHeight="1" spans="1:6">
      <c r="A84" s="17"/>
      <c r="B84" s="18" t="s">
        <v>146</v>
      </c>
      <c r="C84" s="19"/>
      <c r="D84" s="20">
        <f>SUM(F49:F70)</f>
        <v>0</v>
      </c>
      <c r="E84" s="20"/>
      <c r="F84" s="20"/>
    </row>
    <row r="85" ht="32.95" customHeight="1" spans="1:6">
      <c r="A85" s="1" t="s">
        <v>62</v>
      </c>
      <c r="B85" s="1"/>
      <c r="C85" s="1"/>
      <c r="D85" s="1"/>
      <c r="E85" s="1"/>
      <c r="F85" s="1"/>
    </row>
    <row r="86" ht="16.85" customHeight="1" spans="1:6">
      <c r="A86" s="2" t="s">
        <v>63</v>
      </c>
      <c r="B86" s="2"/>
      <c r="C86" s="2"/>
      <c r="D86" s="2"/>
      <c r="E86" s="2" t="s">
        <v>64</v>
      </c>
      <c r="F86" s="2"/>
    </row>
    <row r="87" ht="32.95" customHeight="1" spans="1:6">
      <c r="A87" s="3" t="s">
        <v>40</v>
      </c>
      <c r="B87" s="3"/>
      <c r="C87" s="3"/>
      <c r="D87" s="3"/>
      <c r="E87" s="3"/>
      <c r="F87" s="3"/>
    </row>
    <row r="88" ht="16.85" customHeight="1" spans="1:6">
      <c r="A88" s="4" t="s">
        <v>65</v>
      </c>
      <c r="B88" s="5" t="s">
        <v>66</v>
      </c>
      <c r="C88" s="5" t="s">
        <v>67</v>
      </c>
      <c r="D88" s="5" t="s">
        <v>68</v>
      </c>
      <c r="E88" s="5" t="s">
        <v>69</v>
      </c>
      <c r="F88" s="6" t="s">
        <v>70</v>
      </c>
    </row>
    <row r="89" ht="16.1" customHeight="1" spans="1:6">
      <c r="A89" s="7" t="s">
        <v>147</v>
      </c>
      <c r="B89" s="8" t="s">
        <v>136</v>
      </c>
      <c r="C89" s="9"/>
      <c r="D89" s="10"/>
      <c r="E89" s="10"/>
      <c r="F89" s="11"/>
    </row>
    <row r="90" ht="16.1" customHeight="1" spans="1:6">
      <c r="A90" s="7" t="s">
        <v>148</v>
      </c>
      <c r="B90" s="8" t="s">
        <v>138</v>
      </c>
      <c r="C90" s="9"/>
      <c r="D90" s="10"/>
      <c r="E90" s="10"/>
      <c r="F90" s="11"/>
    </row>
    <row r="91" ht="16.1" customHeight="1" spans="1:6">
      <c r="A91" s="7" t="s">
        <v>75</v>
      </c>
      <c r="B91" s="8" t="s">
        <v>149</v>
      </c>
      <c r="C91" s="9" t="s">
        <v>150</v>
      </c>
      <c r="D91" s="12">
        <v>6910.93</v>
      </c>
      <c r="E91" s="14"/>
      <c r="F91" s="11" t="str">
        <f t="shared" ref="F91:F102" si="2">IF(E91&gt;0,ROUND(D91*E91,0),"")</f>
        <v/>
      </c>
    </row>
    <row r="92" ht="16.1" customHeight="1" spans="1:6">
      <c r="A92" s="7" t="s">
        <v>151</v>
      </c>
      <c r="B92" s="8" t="s">
        <v>152</v>
      </c>
      <c r="C92" s="9"/>
      <c r="D92" s="10"/>
      <c r="E92" s="14"/>
      <c r="F92" s="11" t="str">
        <f t="shared" si="2"/>
        <v/>
      </c>
    </row>
    <row r="93" ht="16.1" customHeight="1" spans="1:6">
      <c r="A93" s="7" t="s">
        <v>153</v>
      </c>
      <c r="B93" s="8" t="s">
        <v>152</v>
      </c>
      <c r="C93" s="9"/>
      <c r="D93" s="10"/>
      <c r="E93" s="14"/>
      <c r="F93" s="11" t="str">
        <f t="shared" si="2"/>
        <v/>
      </c>
    </row>
    <row r="94" ht="16.1" customHeight="1" spans="1:6">
      <c r="A94" s="7" t="s">
        <v>75</v>
      </c>
      <c r="B94" s="8" t="s">
        <v>154</v>
      </c>
      <c r="C94" s="9" t="s">
        <v>114</v>
      </c>
      <c r="D94" s="12">
        <v>1229.586</v>
      </c>
      <c r="E94" s="14"/>
      <c r="F94" s="11" t="str">
        <f t="shared" si="2"/>
        <v/>
      </c>
    </row>
    <row r="95" ht="16.1" customHeight="1" spans="1:6">
      <c r="A95" s="7" t="s">
        <v>155</v>
      </c>
      <c r="B95" s="8" t="s">
        <v>156</v>
      </c>
      <c r="C95" s="9"/>
      <c r="D95" s="10"/>
      <c r="E95" s="14"/>
      <c r="F95" s="11" t="str">
        <f t="shared" si="2"/>
        <v/>
      </c>
    </row>
    <row r="96" ht="16.1" customHeight="1" spans="1:6">
      <c r="A96" s="7" t="s">
        <v>75</v>
      </c>
      <c r="B96" s="8" t="s">
        <v>157</v>
      </c>
      <c r="C96" s="9" t="s">
        <v>158</v>
      </c>
      <c r="D96" s="12">
        <v>261.2</v>
      </c>
      <c r="E96" s="14"/>
      <c r="F96" s="11" t="str">
        <f t="shared" si="2"/>
        <v/>
      </c>
    </row>
    <row r="97" ht="16.1" customHeight="1" spans="1:6">
      <c r="A97" s="7" t="s">
        <v>78</v>
      </c>
      <c r="B97" s="8" t="s">
        <v>159</v>
      </c>
      <c r="C97" s="9" t="s">
        <v>158</v>
      </c>
      <c r="D97" s="12">
        <v>343.65</v>
      </c>
      <c r="E97" s="14"/>
      <c r="F97" s="11" t="str">
        <f t="shared" si="2"/>
        <v/>
      </c>
    </row>
    <row r="98" ht="16.1" customHeight="1" spans="1:6">
      <c r="A98" s="7" t="s">
        <v>160</v>
      </c>
      <c r="B98" s="8" t="s">
        <v>161</v>
      </c>
      <c r="C98" s="9"/>
      <c r="D98" s="10"/>
      <c r="E98" s="14"/>
      <c r="F98" s="11" t="str">
        <f t="shared" si="2"/>
        <v/>
      </c>
    </row>
    <row r="99" ht="16.1" customHeight="1" spans="1:6">
      <c r="A99" s="7" t="s">
        <v>162</v>
      </c>
      <c r="B99" s="8" t="s">
        <v>163</v>
      </c>
      <c r="C99" s="9" t="s">
        <v>114</v>
      </c>
      <c r="D99" s="12">
        <v>2260.97</v>
      </c>
      <c r="E99" s="14"/>
      <c r="F99" s="11" t="str">
        <f t="shared" si="2"/>
        <v/>
      </c>
    </row>
    <row r="100" ht="16.1" customHeight="1" spans="1:6">
      <c r="A100" s="7" t="s">
        <v>164</v>
      </c>
      <c r="B100" s="8" t="s">
        <v>165</v>
      </c>
      <c r="C100" s="9"/>
      <c r="D100" s="10"/>
      <c r="E100" s="14"/>
      <c r="F100" s="11" t="str">
        <f t="shared" si="2"/>
        <v/>
      </c>
    </row>
    <row r="101" ht="16.1" customHeight="1" spans="1:6">
      <c r="A101" s="7" t="s">
        <v>75</v>
      </c>
      <c r="B101" s="8" t="s">
        <v>166</v>
      </c>
      <c r="C101" s="9" t="s">
        <v>114</v>
      </c>
      <c r="D101" s="12">
        <v>75</v>
      </c>
      <c r="E101" s="14"/>
      <c r="F101" s="11" t="str">
        <f t="shared" si="2"/>
        <v/>
      </c>
    </row>
    <row r="102" ht="16.1" customHeight="1" spans="1:6">
      <c r="A102" s="7" t="s">
        <v>78</v>
      </c>
      <c r="B102" s="8" t="s">
        <v>167</v>
      </c>
      <c r="C102" s="9" t="s">
        <v>114</v>
      </c>
      <c r="D102" s="12">
        <v>50</v>
      </c>
      <c r="E102" s="14"/>
      <c r="F102" s="11" t="str">
        <f t="shared" si="2"/>
        <v/>
      </c>
    </row>
    <row r="103" ht="16.1" customHeight="1" spans="1:6">
      <c r="A103" s="15"/>
      <c r="B103" s="8"/>
      <c r="C103" s="9"/>
      <c r="D103" s="12"/>
      <c r="E103" s="10"/>
      <c r="F103" s="16"/>
    </row>
    <row r="104" ht="16.1" customHeight="1" spans="1:6">
      <c r="A104" s="15"/>
      <c r="B104" s="8"/>
      <c r="C104" s="9"/>
      <c r="D104" s="12"/>
      <c r="E104" s="10"/>
      <c r="F104" s="16"/>
    </row>
    <row r="105" ht="16.1" customHeight="1" spans="1:6">
      <c r="A105" s="15"/>
      <c r="B105" s="8"/>
      <c r="C105" s="9"/>
      <c r="D105" s="12"/>
      <c r="E105" s="10"/>
      <c r="F105" s="16"/>
    </row>
    <row r="106" ht="16.1" customHeight="1" spans="1:6">
      <c r="A106" s="15"/>
      <c r="B106" s="8"/>
      <c r="C106" s="9"/>
      <c r="D106" s="12"/>
      <c r="E106" s="10"/>
      <c r="F106" s="16"/>
    </row>
    <row r="107" ht="16.1" customHeight="1" spans="1:6">
      <c r="A107" s="15"/>
      <c r="B107" s="8"/>
      <c r="C107" s="9"/>
      <c r="D107" s="12"/>
      <c r="E107" s="10"/>
      <c r="F107" s="16"/>
    </row>
    <row r="108" ht="16.1" customHeight="1" spans="1:6">
      <c r="A108" s="15"/>
      <c r="B108" s="8"/>
      <c r="C108" s="9"/>
      <c r="D108" s="12"/>
      <c r="E108" s="10"/>
      <c r="F108" s="16"/>
    </row>
    <row r="109" ht="16.1" customHeight="1" spans="1:6">
      <c r="A109" s="15"/>
      <c r="B109" s="8"/>
      <c r="C109" s="9"/>
      <c r="D109" s="12"/>
      <c r="E109" s="10"/>
      <c r="F109" s="16"/>
    </row>
    <row r="110" ht="16.1" customHeight="1" spans="1:6">
      <c r="A110" s="15"/>
      <c r="B110" s="8"/>
      <c r="C110" s="9"/>
      <c r="D110" s="12"/>
      <c r="E110" s="10"/>
      <c r="F110" s="16"/>
    </row>
    <row r="111" ht="16.1" customHeight="1" spans="1:6">
      <c r="A111" s="15"/>
      <c r="B111" s="8"/>
      <c r="C111" s="9"/>
      <c r="D111" s="12"/>
      <c r="E111" s="10"/>
      <c r="F111" s="16"/>
    </row>
    <row r="112" ht="16.1" customHeight="1" spans="1:6">
      <c r="A112" s="15"/>
      <c r="B112" s="8"/>
      <c r="C112" s="9"/>
      <c r="D112" s="12"/>
      <c r="E112" s="10"/>
      <c r="F112" s="16"/>
    </row>
    <row r="113" ht="16.1" customHeight="1" spans="1:6">
      <c r="A113" s="15"/>
      <c r="B113" s="8"/>
      <c r="C113" s="9"/>
      <c r="D113" s="12"/>
      <c r="E113" s="10"/>
      <c r="F113" s="16"/>
    </row>
    <row r="114" ht="16.1" customHeight="1" spans="1:6">
      <c r="A114" s="15"/>
      <c r="B114" s="8"/>
      <c r="C114" s="9"/>
      <c r="D114" s="12"/>
      <c r="E114" s="10"/>
      <c r="F114" s="16"/>
    </row>
    <row r="115" ht="16.1" customHeight="1" spans="1:6">
      <c r="A115" s="15"/>
      <c r="B115" s="8"/>
      <c r="C115" s="9"/>
      <c r="D115" s="12"/>
      <c r="E115" s="10"/>
      <c r="F115" s="16"/>
    </row>
    <row r="116" ht="16.1" customHeight="1" spans="1:6">
      <c r="A116" s="15"/>
      <c r="B116" s="8"/>
      <c r="C116" s="9"/>
      <c r="D116" s="12"/>
      <c r="E116" s="10"/>
      <c r="F116" s="16"/>
    </row>
    <row r="117" ht="16.1" customHeight="1" spans="1:6">
      <c r="A117" s="15"/>
      <c r="B117" s="8"/>
      <c r="C117" s="9"/>
      <c r="D117" s="12"/>
      <c r="E117" s="10"/>
      <c r="F117" s="16"/>
    </row>
    <row r="118" ht="16.1" customHeight="1" spans="1:6">
      <c r="A118" s="15"/>
      <c r="B118" s="8"/>
      <c r="C118" s="9"/>
      <c r="D118" s="12"/>
      <c r="E118" s="10"/>
      <c r="F118" s="16"/>
    </row>
    <row r="119" ht="16.1" customHeight="1" spans="1:6">
      <c r="A119" s="15"/>
      <c r="B119" s="8"/>
      <c r="C119" s="9"/>
      <c r="D119" s="12"/>
      <c r="E119" s="10"/>
      <c r="F119" s="16"/>
    </row>
    <row r="120" ht="16.1" customHeight="1" spans="1:6">
      <c r="A120" s="15"/>
      <c r="B120" s="8"/>
      <c r="C120" s="9"/>
      <c r="D120" s="12"/>
      <c r="E120" s="10"/>
      <c r="F120" s="16"/>
    </row>
    <row r="121" ht="16.1" customHeight="1" spans="1:6">
      <c r="A121" s="15"/>
      <c r="B121" s="8"/>
      <c r="C121" s="9"/>
      <c r="D121" s="12"/>
      <c r="E121" s="10"/>
      <c r="F121" s="16"/>
    </row>
    <row r="122" ht="16.1" customHeight="1" spans="1:6">
      <c r="A122" s="15"/>
      <c r="B122" s="8"/>
      <c r="C122" s="9"/>
      <c r="D122" s="12"/>
      <c r="E122" s="10"/>
      <c r="F122" s="16"/>
    </row>
    <row r="123" ht="16.1" customHeight="1" spans="1:6">
      <c r="A123" s="15"/>
      <c r="B123" s="8"/>
      <c r="C123" s="9"/>
      <c r="D123" s="12"/>
      <c r="E123" s="10"/>
      <c r="F123" s="16"/>
    </row>
    <row r="124" ht="16.1" customHeight="1" spans="1:6">
      <c r="A124" s="15"/>
      <c r="B124" s="8"/>
      <c r="C124" s="9"/>
      <c r="D124" s="12"/>
      <c r="E124" s="10"/>
      <c r="F124" s="16"/>
    </row>
    <row r="125" ht="32.95" customHeight="1" spans="1:6">
      <c r="A125" s="17"/>
      <c r="B125" s="18" t="s">
        <v>168</v>
      </c>
      <c r="C125" s="19"/>
      <c r="D125" s="20">
        <f>SUM(F91:F102)</f>
        <v>0</v>
      </c>
      <c r="E125" s="20"/>
      <c r="F125" s="20"/>
    </row>
    <row r="126" ht="32.95" customHeight="1" spans="1:6">
      <c r="A126" s="1" t="s">
        <v>62</v>
      </c>
      <c r="B126" s="1"/>
      <c r="C126" s="1"/>
      <c r="D126" s="1"/>
      <c r="E126" s="1"/>
      <c r="F126" s="1"/>
    </row>
    <row r="127" ht="16.85" customHeight="1" spans="1:6">
      <c r="A127" s="2" t="s">
        <v>63</v>
      </c>
      <c r="B127" s="2"/>
      <c r="C127" s="2"/>
      <c r="D127" s="2"/>
      <c r="E127" s="2" t="s">
        <v>64</v>
      </c>
      <c r="F127" s="2"/>
    </row>
    <row r="128" ht="32.95" customHeight="1" spans="1:6">
      <c r="A128" s="3" t="s">
        <v>43</v>
      </c>
      <c r="B128" s="3"/>
      <c r="C128" s="3"/>
      <c r="D128" s="3"/>
      <c r="E128" s="3"/>
      <c r="F128" s="3"/>
    </row>
    <row r="129" ht="16.85" customHeight="1" spans="1:6">
      <c r="A129" s="4" t="s">
        <v>65</v>
      </c>
      <c r="B129" s="5" t="s">
        <v>66</v>
      </c>
      <c r="C129" s="5" t="s">
        <v>67</v>
      </c>
      <c r="D129" s="5" t="s">
        <v>68</v>
      </c>
      <c r="E129" s="5" t="s">
        <v>69</v>
      </c>
      <c r="F129" s="6" t="s">
        <v>70</v>
      </c>
    </row>
    <row r="130" ht="16.1" customHeight="1" spans="1:6">
      <c r="A130" s="7" t="s">
        <v>169</v>
      </c>
      <c r="B130" s="8" t="s">
        <v>170</v>
      </c>
      <c r="C130" s="9"/>
      <c r="D130" s="10"/>
      <c r="E130" s="10"/>
      <c r="F130" s="11"/>
    </row>
    <row r="131" ht="16.1" customHeight="1" spans="1:6">
      <c r="A131" s="7" t="s">
        <v>171</v>
      </c>
      <c r="B131" s="8" t="s">
        <v>172</v>
      </c>
      <c r="C131" s="9"/>
      <c r="D131" s="10"/>
      <c r="E131" s="10"/>
      <c r="F131" s="11"/>
    </row>
    <row r="132" ht="16.1" customHeight="1" spans="1:6">
      <c r="A132" s="7" t="s">
        <v>75</v>
      </c>
      <c r="B132" s="8" t="s">
        <v>173</v>
      </c>
      <c r="C132" s="9" t="s">
        <v>174</v>
      </c>
      <c r="D132" s="12">
        <v>8</v>
      </c>
      <c r="E132" s="14"/>
      <c r="F132" s="11" t="str">
        <f t="shared" ref="F132:F134" si="3">IF(E132&gt;0,ROUND(D132*E132,0),"")</f>
        <v/>
      </c>
    </row>
    <row r="133" ht="16.1" customHeight="1" spans="1:6">
      <c r="A133" s="7" t="s">
        <v>175</v>
      </c>
      <c r="B133" s="8" t="s">
        <v>176</v>
      </c>
      <c r="C133" s="9"/>
      <c r="D133" s="10"/>
      <c r="E133" s="14"/>
      <c r="F133" s="11" t="str">
        <f t="shared" si="3"/>
        <v/>
      </c>
    </row>
    <row r="134" ht="16.1" customHeight="1" spans="1:6">
      <c r="A134" s="7" t="s">
        <v>75</v>
      </c>
      <c r="B134" s="8" t="s">
        <v>177</v>
      </c>
      <c r="C134" s="9" t="s">
        <v>174</v>
      </c>
      <c r="D134" s="12">
        <v>9.5</v>
      </c>
      <c r="E134" s="14"/>
      <c r="F134" s="11" t="str">
        <f t="shared" si="3"/>
        <v/>
      </c>
    </row>
    <row r="135" ht="16.1" customHeight="1" spans="1:6">
      <c r="A135" s="15"/>
      <c r="B135" s="8"/>
      <c r="C135" s="9"/>
      <c r="D135" s="12"/>
      <c r="E135" s="10"/>
      <c r="F135" s="16"/>
    </row>
    <row r="136" ht="16.1" customHeight="1" spans="1:6">
      <c r="A136" s="15"/>
      <c r="B136" s="8"/>
      <c r="C136" s="9"/>
      <c r="D136" s="12"/>
      <c r="E136" s="10"/>
      <c r="F136" s="16"/>
    </row>
    <row r="137" ht="16.1" customHeight="1" spans="1:6">
      <c r="A137" s="15"/>
      <c r="B137" s="8"/>
      <c r="C137" s="9"/>
      <c r="D137" s="12"/>
      <c r="E137" s="10"/>
      <c r="F137" s="16"/>
    </row>
    <row r="138" ht="16.1" customHeight="1" spans="1:6">
      <c r="A138" s="15"/>
      <c r="B138" s="8"/>
      <c r="C138" s="9"/>
      <c r="D138" s="12"/>
      <c r="E138" s="10"/>
      <c r="F138" s="16"/>
    </row>
    <row r="139" ht="16.1" customHeight="1" spans="1:6">
      <c r="A139" s="15"/>
      <c r="B139" s="8"/>
      <c r="C139" s="9"/>
      <c r="D139" s="12"/>
      <c r="E139" s="10"/>
      <c r="F139" s="16"/>
    </row>
    <row r="140" ht="16.1" customHeight="1" spans="1:6">
      <c r="A140" s="15"/>
      <c r="B140" s="8"/>
      <c r="C140" s="9"/>
      <c r="D140" s="12"/>
      <c r="E140" s="10"/>
      <c r="F140" s="16"/>
    </row>
    <row r="141" ht="16.1" customHeight="1" spans="1:6">
      <c r="A141" s="15"/>
      <c r="B141" s="8"/>
      <c r="C141" s="9"/>
      <c r="D141" s="12"/>
      <c r="E141" s="10"/>
      <c r="F141" s="16"/>
    </row>
    <row r="142" ht="16.1" customHeight="1" spans="1:6">
      <c r="A142" s="15"/>
      <c r="B142" s="8"/>
      <c r="C142" s="9"/>
      <c r="D142" s="12"/>
      <c r="E142" s="10"/>
      <c r="F142" s="16"/>
    </row>
    <row r="143" ht="16.1" customHeight="1" spans="1:6">
      <c r="A143" s="15"/>
      <c r="B143" s="8"/>
      <c r="C143" s="9"/>
      <c r="D143" s="12"/>
      <c r="E143" s="10"/>
      <c r="F143" s="16"/>
    </row>
    <row r="144" ht="16.1" customHeight="1" spans="1:6">
      <c r="A144" s="15"/>
      <c r="B144" s="8"/>
      <c r="C144" s="9"/>
      <c r="D144" s="12"/>
      <c r="E144" s="10"/>
      <c r="F144" s="16"/>
    </row>
    <row r="145" ht="16.1" customHeight="1" spans="1:6">
      <c r="A145" s="15"/>
      <c r="B145" s="8"/>
      <c r="C145" s="9"/>
      <c r="D145" s="12"/>
      <c r="E145" s="10"/>
      <c r="F145" s="16"/>
    </row>
    <row r="146" ht="16.1" customHeight="1" spans="1:6">
      <c r="A146" s="15"/>
      <c r="B146" s="8"/>
      <c r="C146" s="9"/>
      <c r="D146" s="12"/>
      <c r="E146" s="10"/>
      <c r="F146" s="16"/>
    </row>
    <row r="147" ht="16.1" customHeight="1" spans="1:6">
      <c r="A147" s="15"/>
      <c r="B147" s="8"/>
      <c r="C147" s="9"/>
      <c r="D147" s="12"/>
      <c r="E147" s="10"/>
      <c r="F147" s="16"/>
    </row>
    <row r="148" ht="16.1" customHeight="1" spans="1:6">
      <c r="A148" s="15"/>
      <c r="B148" s="8"/>
      <c r="C148" s="9"/>
      <c r="D148" s="12"/>
      <c r="E148" s="10"/>
      <c r="F148" s="16"/>
    </row>
    <row r="149" ht="16.1" customHeight="1" spans="1:6">
      <c r="A149" s="15"/>
      <c r="B149" s="8"/>
      <c r="C149" s="9"/>
      <c r="D149" s="12"/>
      <c r="E149" s="10"/>
      <c r="F149" s="16"/>
    </row>
    <row r="150" ht="16.1" customHeight="1" spans="1:6">
      <c r="A150" s="15"/>
      <c r="B150" s="8"/>
      <c r="C150" s="9"/>
      <c r="D150" s="12"/>
      <c r="E150" s="10"/>
      <c r="F150" s="16"/>
    </row>
    <row r="151" ht="16.1" customHeight="1" spans="1:6">
      <c r="A151" s="15"/>
      <c r="B151" s="8"/>
      <c r="C151" s="9"/>
      <c r="D151" s="12"/>
      <c r="E151" s="10"/>
      <c r="F151" s="16"/>
    </row>
    <row r="152" ht="16.1" customHeight="1" spans="1:6">
      <c r="A152" s="15"/>
      <c r="B152" s="8"/>
      <c r="C152" s="9"/>
      <c r="D152" s="12"/>
      <c r="E152" s="10"/>
      <c r="F152" s="16"/>
    </row>
    <row r="153" ht="16.1" customHeight="1" spans="1:6">
      <c r="A153" s="15"/>
      <c r="B153" s="8"/>
      <c r="C153" s="9"/>
      <c r="D153" s="12"/>
      <c r="E153" s="10"/>
      <c r="F153" s="16"/>
    </row>
    <row r="154" ht="16.1" customHeight="1" spans="1:6">
      <c r="A154" s="15"/>
      <c r="B154" s="8"/>
      <c r="C154" s="9"/>
      <c r="D154" s="12"/>
      <c r="E154" s="10"/>
      <c r="F154" s="16"/>
    </row>
    <row r="155" ht="16.1" customHeight="1" spans="1:6">
      <c r="A155" s="15"/>
      <c r="B155" s="8"/>
      <c r="C155" s="9"/>
      <c r="D155" s="12"/>
      <c r="E155" s="10"/>
      <c r="F155" s="16"/>
    </row>
    <row r="156" ht="16.1" customHeight="1" spans="1:6">
      <c r="A156" s="15"/>
      <c r="B156" s="8"/>
      <c r="C156" s="9"/>
      <c r="D156" s="12"/>
      <c r="E156" s="10"/>
      <c r="F156" s="16"/>
    </row>
    <row r="157" ht="16.1" customHeight="1" spans="1:6">
      <c r="A157" s="15"/>
      <c r="B157" s="8"/>
      <c r="C157" s="9"/>
      <c r="D157" s="12"/>
      <c r="E157" s="10"/>
      <c r="F157" s="16"/>
    </row>
    <row r="158" ht="16.1" customHeight="1" spans="1:6">
      <c r="A158" s="15"/>
      <c r="B158" s="8"/>
      <c r="C158" s="9"/>
      <c r="D158" s="12"/>
      <c r="E158" s="10"/>
      <c r="F158" s="16"/>
    </row>
    <row r="159" ht="16.1" customHeight="1" spans="1:6">
      <c r="A159" s="15"/>
      <c r="B159" s="8"/>
      <c r="C159" s="9"/>
      <c r="D159" s="12"/>
      <c r="E159" s="10"/>
      <c r="F159" s="16"/>
    </row>
    <row r="160" ht="16.1" customHeight="1" spans="1:6">
      <c r="A160" s="15"/>
      <c r="B160" s="8"/>
      <c r="C160" s="9"/>
      <c r="D160" s="12"/>
      <c r="E160" s="10"/>
      <c r="F160" s="16"/>
    </row>
    <row r="161" ht="16.1" customHeight="1" spans="1:6">
      <c r="A161" s="15"/>
      <c r="B161" s="8"/>
      <c r="C161" s="9"/>
      <c r="D161" s="12"/>
      <c r="E161" s="10"/>
      <c r="F161" s="16"/>
    </row>
    <row r="162" ht="16.1" customHeight="1" spans="1:6">
      <c r="A162" s="15"/>
      <c r="B162" s="8"/>
      <c r="C162" s="9"/>
      <c r="D162" s="12"/>
      <c r="E162" s="10"/>
      <c r="F162" s="16"/>
    </row>
    <row r="163" ht="16.1" customHeight="1" spans="1:6">
      <c r="A163" s="15"/>
      <c r="B163" s="8"/>
      <c r="C163" s="9"/>
      <c r="D163" s="12"/>
      <c r="E163" s="10"/>
      <c r="F163" s="16"/>
    </row>
    <row r="164" ht="16.1" customHeight="1" spans="1:6">
      <c r="A164" s="15"/>
      <c r="B164" s="8"/>
      <c r="C164" s="9"/>
      <c r="D164" s="12"/>
      <c r="E164" s="10"/>
      <c r="F164" s="16"/>
    </row>
    <row r="165" ht="16.1" customHeight="1" spans="1:6">
      <c r="A165" s="15"/>
      <c r="B165" s="8"/>
      <c r="C165" s="9"/>
      <c r="D165" s="12"/>
      <c r="E165" s="10"/>
      <c r="F165" s="16"/>
    </row>
    <row r="166" ht="16.1" customHeight="1" spans="1:6">
      <c r="A166" s="15"/>
      <c r="B166" s="8"/>
      <c r="C166" s="9"/>
      <c r="D166" s="12"/>
      <c r="E166" s="10"/>
      <c r="F166" s="16"/>
    </row>
    <row r="167" ht="32.95" customHeight="1" spans="1:6">
      <c r="A167" s="17"/>
      <c r="B167" s="18" t="s">
        <v>178</v>
      </c>
      <c r="C167" s="19"/>
      <c r="D167" s="20">
        <f>SUM(F132:F134)</f>
        <v>0</v>
      </c>
      <c r="E167" s="20"/>
      <c r="F167" s="20"/>
    </row>
    <row r="168" ht="32.95" customHeight="1" spans="1:6">
      <c r="A168" s="1" t="s">
        <v>62</v>
      </c>
      <c r="B168" s="1"/>
      <c r="C168" s="1"/>
      <c r="D168" s="1"/>
      <c r="E168" s="1"/>
      <c r="F168" s="1"/>
    </row>
    <row r="169" ht="16.85" customHeight="1" spans="1:6">
      <c r="A169" s="2" t="s">
        <v>63</v>
      </c>
      <c r="B169" s="2"/>
      <c r="C169" s="2"/>
      <c r="D169" s="2"/>
      <c r="E169" s="2" t="s">
        <v>64</v>
      </c>
      <c r="F169" s="2"/>
    </row>
    <row r="170" ht="32.95" customHeight="1" spans="1:6">
      <c r="A170" s="3" t="s">
        <v>46</v>
      </c>
      <c r="B170" s="3"/>
      <c r="C170" s="3"/>
      <c r="D170" s="3"/>
      <c r="E170" s="3"/>
      <c r="F170" s="3"/>
    </row>
    <row r="171" ht="16.85" customHeight="1" spans="1:6">
      <c r="A171" s="4" t="s">
        <v>65</v>
      </c>
      <c r="B171" s="5" t="s">
        <v>66</v>
      </c>
      <c r="C171" s="5" t="s">
        <v>67</v>
      </c>
      <c r="D171" s="5" t="s">
        <v>68</v>
      </c>
      <c r="E171" s="5" t="s">
        <v>69</v>
      </c>
      <c r="F171" s="6" t="s">
        <v>70</v>
      </c>
    </row>
    <row r="172" ht="16.1" customHeight="1" spans="1:6">
      <c r="A172" s="7" t="s">
        <v>179</v>
      </c>
      <c r="B172" s="8" t="s">
        <v>180</v>
      </c>
      <c r="C172" s="9"/>
      <c r="D172" s="10"/>
      <c r="E172" s="10"/>
      <c r="F172" s="11"/>
    </row>
    <row r="173" ht="16.1" customHeight="1" spans="1:6">
      <c r="A173" s="7" t="s">
        <v>181</v>
      </c>
      <c r="B173" s="8" t="s">
        <v>182</v>
      </c>
      <c r="C173" s="9"/>
      <c r="D173" s="10"/>
      <c r="E173" s="10"/>
      <c r="F173" s="11"/>
    </row>
    <row r="174" ht="16.1" customHeight="1" spans="1:6">
      <c r="A174" s="7" t="s">
        <v>75</v>
      </c>
      <c r="B174" s="8" t="s">
        <v>183</v>
      </c>
      <c r="C174" s="9" t="s">
        <v>119</v>
      </c>
      <c r="D174" s="12">
        <v>2</v>
      </c>
      <c r="E174" s="14"/>
      <c r="F174" s="11" t="str">
        <f t="shared" ref="F174:F182" si="4">IF(E174&gt;0,ROUND(D174*E174,0),"")</f>
        <v/>
      </c>
    </row>
    <row r="175" ht="16.1" customHeight="1" spans="1:6">
      <c r="A175" s="7" t="s">
        <v>78</v>
      </c>
      <c r="B175" s="8" t="s">
        <v>184</v>
      </c>
      <c r="C175" s="9" t="s">
        <v>119</v>
      </c>
      <c r="D175" s="12">
        <v>6</v>
      </c>
      <c r="E175" s="14"/>
      <c r="F175" s="11" t="str">
        <f t="shared" si="4"/>
        <v/>
      </c>
    </row>
    <row r="176" ht="16.1" customHeight="1" spans="1:6">
      <c r="A176" s="7" t="s">
        <v>110</v>
      </c>
      <c r="B176" s="8" t="s">
        <v>185</v>
      </c>
      <c r="C176" s="9" t="s">
        <v>119</v>
      </c>
      <c r="D176" s="12">
        <v>2</v>
      </c>
      <c r="E176" s="14"/>
      <c r="F176" s="11" t="str">
        <f t="shared" si="4"/>
        <v/>
      </c>
    </row>
    <row r="177" ht="16.1" customHeight="1" spans="1:6">
      <c r="A177" s="7" t="s">
        <v>186</v>
      </c>
      <c r="B177" s="8" t="s">
        <v>187</v>
      </c>
      <c r="C177" s="9" t="s">
        <v>188</v>
      </c>
      <c r="D177" s="12">
        <v>2</v>
      </c>
      <c r="E177" s="14"/>
      <c r="F177" s="11" t="str">
        <f t="shared" si="4"/>
        <v/>
      </c>
    </row>
    <row r="178" ht="16.1" customHeight="1" spans="1:6">
      <c r="A178" s="7" t="s">
        <v>189</v>
      </c>
      <c r="B178" s="8" t="s">
        <v>190</v>
      </c>
      <c r="C178" s="9" t="s">
        <v>191</v>
      </c>
      <c r="D178" s="12">
        <v>16</v>
      </c>
      <c r="E178" s="14"/>
      <c r="F178" s="11" t="str">
        <f t="shared" si="4"/>
        <v/>
      </c>
    </row>
    <row r="179" ht="16.1" customHeight="1" spans="1:6">
      <c r="A179" s="7" t="s">
        <v>192</v>
      </c>
      <c r="B179" s="8" t="s">
        <v>118</v>
      </c>
      <c r="C179" s="9" t="s">
        <v>191</v>
      </c>
      <c r="D179" s="12">
        <v>12</v>
      </c>
      <c r="E179" s="14"/>
      <c r="F179" s="11" t="str">
        <f t="shared" si="4"/>
        <v/>
      </c>
    </row>
    <row r="180" ht="16.1" customHeight="1" spans="1:6">
      <c r="A180" s="7" t="s">
        <v>193</v>
      </c>
      <c r="B180" s="8" t="s">
        <v>194</v>
      </c>
      <c r="C180" s="9"/>
      <c r="D180" s="10"/>
      <c r="E180" s="14"/>
      <c r="F180" s="11" t="str">
        <f t="shared" si="4"/>
        <v/>
      </c>
    </row>
    <row r="181" ht="16.1" customHeight="1" spans="1:6">
      <c r="A181" s="7" t="s">
        <v>195</v>
      </c>
      <c r="B181" s="8" t="s">
        <v>196</v>
      </c>
      <c r="C181" s="9"/>
      <c r="D181" s="10"/>
      <c r="E181" s="14"/>
      <c r="F181" s="11" t="str">
        <f t="shared" si="4"/>
        <v/>
      </c>
    </row>
    <row r="182" ht="16.1" customHeight="1" spans="1:6">
      <c r="A182" s="7" t="s">
        <v>75</v>
      </c>
      <c r="B182" s="8" t="s">
        <v>197</v>
      </c>
      <c r="C182" s="9" t="s">
        <v>174</v>
      </c>
      <c r="D182" s="12">
        <v>20</v>
      </c>
      <c r="E182" s="14"/>
      <c r="F182" s="11" t="str">
        <f t="shared" si="4"/>
        <v/>
      </c>
    </row>
    <row r="183" ht="16.1" customHeight="1" spans="1:6">
      <c r="A183" s="15"/>
      <c r="B183" s="8"/>
      <c r="C183" s="9"/>
      <c r="D183" s="12"/>
      <c r="E183" s="10"/>
      <c r="F183" s="16"/>
    </row>
    <row r="184" ht="16.1" customHeight="1" spans="1:6">
      <c r="A184" s="15"/>
      <c r="B184" s="8"/>
      <c r="C184" s="9"/>
      <c r="D184" s="12"/>
      <c r="E184" s="10"/>
      <c r="F184" s="16"/>
    </row>
    <row r="185" ht="16.1" customHeight="1" spans="1:6">
      <c r="A185" s="15"/>
      <c r="B185" s="8"/>
      <c r="C185" s="9"/>
      <c r="D185" s="12"/>
      <c r="E185" s="10"/>
      <c r="F185" s="16"/>
    </row>
    <row r="186" ht="16.1" customHeight="1" spans="1:6">
      <c r="A186" s="15"/>
      <c r="B186" s="8"/>
      <c r="C186" s="9"/>
      <c r="D186" s="12"/>
      <c r="E186" s="10"/>
      <c r="F186" s="16"/>
    </row>
    <row r="187" ht="16.1" customHeight="1" spans="1:6">
      <c r="A187" s="15"/>
      <c r="B187" s="8"/>
      <c r="C187" s="9"/>
      <c r="D187" s="12"/>
      <c r="E187" s="10"/>
      <c r="F187" s="16"/>
    </row>
    <row r="188" ht="16.1" customHeight="1" spans="1:6">
      <c r="A188" s="15"/>
      <c r="B188" s="8"/>
      <c r="C188" s="9"/>
      <c r="D188" s="12"/>
      <c r="E188" s="10"/>
      <c r="F188" s="16"/>
    </row>
    <row r="189" ht="16.1" customHeight="1" spans="1:6">
      <c r="A189" s="15"/>
      <c r="B189" s="8"/>
      <c r="C189" s="9"/>
      <c r="D189" s="12"/>
      <c r="E189" s="10"/>
      <c r="F189" s="16"/>
    </row>
    <row r="190" ht="16.1" customHeight="1" spans="1:6">
      <c r="A190" s="15"/>
      <c r="B190" s="8"/>
      <c r="C190" s="9"/>
      <c r="D190" s="12"/>
      <c r="E190" s="10"/>
      <c r="F190" s="16"/>
    </row>
    <row r="191" ht="16.1" customHeight="1" spans="1:6">
      <c r="A191" s="15"/>
      <c r="B191" s="8"/>
      <c r="C191" s="9"/>
      <c r="D191" s="12"/>
      <c r="E191" s="10"/>
      <c r="F191" s="16"/>
    </row>
    <row r="192" ht="16.1" customHeight="1" spans="1:6">
      <c r="A192" s="15"/>
      <c r="B192" s="8"/>
      <c r="C192" s="9"/>
      <c r="D192" s="12"/>
      <c r="E192" s="10"/>
      <c r="F192" s="16"/>
    </row>
    <row r="193" ht="16.1" customHeight="1" spans="1:6">
      <c r="A193" s="15"/>
      <c r="B193" s="8"/>
      <c r="C193" s="9"/>
      <c r="D193" s="12"/>
      <c r="E193" s="10"/>
      <c r="F193" s="16"/>
    </row>
    <row r="194" ht="16.1" customHeight="1" spans="1:6">
      <c r="A194" s="15"/>
      <c r="B194" s="8"/>
      <c r="C194" s="9"/>
      <c r="D194" s="12"/>
      <c r="E194" s="10"/>
      <c r="F194" s="16"/>
    </row>
    <row r="195" ht="16.1" customHeight="1" spans="1:6">
      <c r="A195" s="15"/>
      <c r="B195" s="8"/>
      <c r="C195" s="9"/>
      <c r="D195" s="12"/>
      <c r="E195" s="10"/>
      <c r="F195" s="16"/>
    </row>
    <row r="196" ht="16.1" customHeight="1" spans="1:6">
      <c r="A196" s="15"/>
      <c r="B196" s="8"/>
      <c r="C196" s="9"/>
      <c r="D196" s="12"/>
      <c r="E196" s="10"/>
      <c r="F196" s="16"/>
    </row>
    <row r="197" ht="16.1" customHeight="1" spans="1:6">
      <c r="A197" s="15"/>
      <c r="B197" s="8"/>
      <c r="C197" s="9"/>
      <c r="D197" s="12"/>
      <c r="E197" s="10"/>
      <c r="F197" s="16"/>
    </row>
    <row r="198" ht="16.1" customHeight="1" spans="1:6">
      <c r="A198" s="15"/>
      <c r="B198" s="8"/>
      <c r="C198" s="9"/>
      <c r="D198" s="12"/>
      <c r="E198" s="10"/>
      <c r="F198" s="16"/>
    </row>
    <row r="199" ht="16.1" customHeight="1" spans="1:6">
      <c r="A199" s="15"/>
      <c r="B199" s="8"/>
      <c r="C199" s="9"/>
      <c r="D199" s="12"/>
      <c r="E199" s="10"/>
      <c r="F199" s="16"/>
    </row>
    <row r="200" ht="16.1" customHeight="1" spans="1:6">
      <c r="A200" s="15"/>
      <c r="B200" s="8"/>
      <c r="C200" s="9"/>
      <c r="D200" s="12"/>
      <c r="E200" s="10"/>
      <c r="F200" s="16"/>
    </row>
    <row r="201" ht="16.1" customHeight="1" spans="1:6">
      <c r="A201" s="15"/>
      <c r="B201" s="8"/>
      <c r="C201" s="9"/>
      <c r="D201" s="12"/>
      <c r="E201" s="10"/>
      <c r="F201" s="16"/>
    </row>
    <row r="202" ht="16.1" customHeight="1" spans="1:6">
      <c r="A202" s="15"/>
      <c r="B202" s="8"/>
      <c r="C202" s="9"/>
      <c r="D202" s="12"/>
      <c r="E202" s="10"/>
      <c r="F202" s="16"/>
    </row>
    <row r="203" ht="16.1" customHeight="1" spans="1:6">
      <c r="A203" s="15"/>
      <c r="B203" s="8"/>
      <c r="C203" s="9"/>
      <c r="D203" s="12"/>
      <c r="E203" s="10"/>
      <c r="F203" s="16"/>
    </row>
    <row r="204" ht="16.1" customHeight="1" spans="1:6">
      <c r="A204" s="15"/>
      <c r="B204" s="8"/>
      <c r="C204" s="9"/>
      <c r="D204" s="12"/>
      <c r="E204" s="10"/>
      <c r="F204" s="16"/>
    </row>
    <row r="205" ht="16.1" customHeight="1" spans="1:6">
      <c r="A205" s="15"/>
      <c r="B205" s="8"/>
      <c r="C205" s="9"/>
      <c r="D205" s="12"/>
      <c r="E205" s="10"/>
      <c r="F205" s="16"/>
    </row>
    <row r="206" ht="16.1" customHeight="1" spans="1:6">
      <c r="A206" s="15"/>
      <c r="B206" s="8"/>
      <c r="C206" s="9"/>
      <c r="D206" s="12"/>
      <c r="E206" s="10"/>
      <c r="F206" s="16"/>
    </row>
    <row r="207" ht="16.1" customHeight="1" spans="1:6">
      <c r="A207" s="15"/>
      <c r="B207" s="8"/>
      <c r="C207" s="9"/>
      <c r="D207" s="12"/>
      <c r="E207" s="10"/>
      <c r="F207" s="16"/>
    </row>
    <row r="208" ht="32.95" customHeight="1" spans="1:6">
      <c r="A208" s="17"/>
      <c r="B208" s="18" t="s">
        <v>198</v>
      </c>
      <c r="C208" s="19"/>
      <c r="D208" s="20">
        <f>SUM(F174:F182)</f>
        <v>0</v>
      </c>
      <c r="E208" s="20"/>
      <c r="F208" s="20"/>
    </row>
    <row r="209" ht="32.95" customHeight="1" spans="1:6">
      <c r="A209" s="1" t="s">
        <v>62</v>
      </c>
      <c r="B209" s="1"/>
      <c r="C209" s="1"/>
      <c r="D209" s="1"/>
      <c r="E209" s="1"/>
      <c r="F209" s="1"/>
    </row>
    <row r="210" ht="16.85" customHeight="1" spans="1:6">
      <c r="A210" s="2" t="s">
        <v>63</v>
      </c>
      <c r="B210" s="2"/>
      <c r="C210" s="2"/>
      <c r="D210" s="2"/>
      <c r="E210" s="2" t="s">
        <v>64</v>
      </c>
      <c r="F210" s="2"/>
    </row>
    <row r="211" ht="32.95" customHeight="1" spans="1:6">
      <c r="A211" s="3" t="s">
        <v>49</v>
      </c>
      <c r="B211" s="3"/>
      <c r="C211" s="3"/>
      <c r="D211" s="3"/>
      <c r="E211" s="3"/>
      <c r="F211" s="3"/>
    </row>
    <row r="212" ht="16.85" customHeight="1" spans="1:6">
      <c r="A212" s="4" t="s">
        <v>65</v>
      </c>
      <c r="B212" s="5" t="s">
        <v>66</v>
      </c>
      <c r="C212" s="5" t="s">
        <v>67</v>
      </c>
      <c r="D212" s="5" t="s">
        <v>68</v>
      </c>
      <c r="E212" s="5" t="s">
        <v>69</v>
      </c>
      <c r="F212" s="6" t="s">
        <v>70</v>
      </c>
    </row>
    <row r="213" ht="16.1" customHeight="1" spans="1:6">
      <c r="A213" s="7" t="s">
        <v>199</v>
      </c>
      <c r="B213" s="8" t="s">
        <v>200</v>
      </c>
      <c r="C213" s="9"/>
      <c r="D213" s="10"/>
      <c r="E213" s="10"/>
      <c r="F213" s="11"/>
    </row>
    <row r="214" ht="16.1" customHeight="1" spans="1:6">
      <c r="A214" s="7" t="s">
        <v>201</v>
      </c>
      <c r="B214" s="8" t="s">
        <v>202</v>
      </c>
      <c r="C214" s="9" t="s">
        <v>150</v>
      </c>
      <c r="D214" s="12">
        <v>9237.13</v>
      </c>
      <c r="E214" s="14"/>
      <c r="F214" s="11" t="str">
        <f>IF(E214&gt;0,ROUND(D214*E214,0),"")</f>
        <v/>
      </c>
    </row>
    <row r="215" ht="16.1" customHeight="1" spans="1:6">
      <c r="A215" s="15"/>
      <c r="B215" s="8"/>
      <c r="C215" s="9"/>
      <c r="D215" s="12"/>
      <c r="E215" s="10"/>
      <c r="F215" s="16"/>
    </row>
    <row r="216" ht="16.1" customHeight="1" spans="1:6">
      <c r="A216" s="15"/>
      <c r="B216" s="8"/>
      <c r="C216" s="9"/>
      <c r="D216" s="12"/>
      <c r="E216" s="10"/>
      <c r="F216" s="16"/>
    </row>
    <row r="217" ht="16.1" customHeight="1" spans="1:6">
      <c r="A217" s="15"/>
      <c r="B217" s="8"/>
      <c r="C217" s="9"/>
      <c r="D217" s="12"/>
      <c r="E217" s="10"/>
      <c r="F217" s="16"/>
    </row>
    <row r="218" ht="16.1" customHeight="1" spans="1:6">
      <c r="A218" s="15"/>
      <c r="B218" s="8"/>
      <c r="C218" s="9"/>
      <c r="D218" s="12"/>
      <c r="E218" s="10"/>
      <c r="F218" s="16"/>
    </row>
    <row r="219" ht="16.1" customHeight="1" spans="1:6">
      <c r="A219" s="15"/>
      <c r="B219" s="8"/>
      <c r="C219" s="9"/>
      <c r="D219" s="12"/>
      <c r="E219" s="10"/>
      <c r="F219" s="16"/>
    </row>
    <row r="220" ht="16.1" customHeight="1" spans="1:6">
      <c r="A220" s="15"/>
      <c r="B220" s="8"/>
      <c r="C220" s="9"/>
      <c r="D220" s="12"/>
      <c r="E220" s="10"/>
      <c r="F220" s="16"/>
    </row>
    <row r="221" ht="16.1" customHeight="1" spans="1:6">
      <c r="A221" s="15"/>
      <c r="B221" s="8"/>
      <c r="C221" s="9"/>
      <c r="D221" s="12"/>
      <c r="E221" s="10"/>
      <c r="F221" s="16"/>
    </row>
    <row r="222" ht="16.1" customHeight="1" spans="1:6">
      <c r="A222" s="15"/>
      <c r="B222" s="8"/>
      <c r="C222" s="9"/>
      <c r="D222" s="12"/>
      <c r="E222" s="10"/>
      <c r="F222" s="16"/>
    </row>
    <row r="223" ht="16.1" customHeight="1" spans="1:6">
      <c r="A223" s="15"/>
      <c r="B223" s="8"/>
      <c r="C223" s="9"/>
      <c r="D223" s="12"/>
      <c r="E223" s="10"/>
      <c r="F223" s="16"/>
    </row>
    <row r="224" ht="16.1" customHeight="1" spans="1:6">
      <c r="A224" s="15"/>
      <c r="B224" s="8"/>
      <c r="C224" s="9"/>
      <c r="D224" s="12"/>
      <c r="E224" s="10"/>
      <c r="F224" s="16"/>
    </row>
    <row r="225" ht="16.1" customHeight="1" spans="1:6">
      <c r="A225" s="15"/>
      <c r="B225" s="8"/>
      <c r="C225" s="9"/>
      <c r="D225" s="12"/>
      <c r="E225" s="10"/>
      <c r="F225" s="16"/>
    </row>
    <row r="226" ht="16.1" customHeight="1" spans="1:6">
      <c r="A226" s="15"/>
      <c r="B226" s="8"/>
      <c r="C226" s="9"/>
      <c r="D226" s="12"/>
      <c r="E226" s="10"/>
      <c r="F226" s="16"/>
    </row>
    <row r="227" ht="16.1" customHeight="1" spans="1:6">
      <c r="A227" s="15"/>
      <c r="B227" s="8"/>
      <c r="C227" s="9"/>
      <c r="D227" s="12"/>
      <c r="E227" s="10"/>
      <c r="F227" s="16"/>
    </row>
    <row r="228" ht="16.1" customHeight="1" spans="1:6">
      <c r="A228" s="15"/>
      <c r="B228" s="8"/>
      <c r="C228" s="9"/>
      <c r="D228" s="12"/>
      <c r="E228" s="10"/>
      <c r="F228" s="16"/>
    </row>
    <row r="229" ht="16.1" customHeight="1" spans="1:6">
      <c r="A229" s="15"/>
      <c r="B229" s="8"/>
      <c r="C229" s="9"/>
      <c r="D229" s="12"/>
      <c r="E229" s="10"/>
      <c r="F229" s="16"/>
    </row>
    <row r="230" ht="16.1" customHeight="1" spans="1:6">
      <c r="A230" s="15"/>
      <c r="B230" s="8"/>
      <c r="C230" s="9"/>
      <c r="D230" s="12"/>
      <c r="E230" s="10"/>
      <c r="F230" s="16"/>
    </row>
    <row r="231" ht="16.1" customHeight="1" spans="1:6">
      <c r="A231" s="15"/>
      <c r="B231" s="8"/>
      <c r="C231" s="9"/>
      <c r="D231" s="12"/>
      <c r="E231" s="10"/>
      <c r="F231" s="16"/>
    </row>
    <row r="232" ht="16.1" customHeight="1" spans="1:6">
      <c r="A232" s="15"/>
      <c r="B232" s="8"/>
      <c r="C232" s="9"/>
      <c r="D232" s="12"/>
      <c r="E232" s="10"/>
      <c r="F232" s="16"/>
    </row>
    <row r="233" ht="16.1" customHeight="1" spans="1:6">
      <c r="A233" s="15"/>
      <c r="B233" s="8"/>
      <c r="C233" s="9"/>
      <c r="D233" s="12"/>
      <c r="E233" s="10"/>
      <c r="F233" s="16"/>
    </row>
    <row r="234" ht="16.1" customHeight="1" spans="1:6">
      <c r="A234" s="15"/>
      <c r="B234" s="8"/>
      <c r="C234" s="9"/>
      <c r="D234" s="12"/>
      <c r="E234" s="10"/>
      <c r="F234" s="16"/>
    </row>
    <row r="235" ht="16.1" customHeight="1" spans="1:6">
      <c r="A235" s="15"/>
      <c r="B235" s="8"/>
      <c r="C235" s="9"/>
      <c r="D235" s="12"/>
      <c r="E235" s="10"/>
      <c r="F235" s="16"/>
    </row>
    <row r="236" ht="16.1" customHeight="1" spans="1:6">
      <c r="A236" s="15"/>
      <c r="B236" s="8"/>
      <c r="C236" s="9"/>
      <c r="D236" s="12"/>
      <c r="E236" s="10"/>
      <c r="F236" s="16"/>
    </row>
    <row r="237" ht="16.1" customHeight="1" spans="1:6">
      <c r="A237" s="15"/>
      <c r="B237" s="8"/>
      <c r="C237" s="9"/>
      <c r="D237" s="12"/>
      <c r="E237" s="10"/>
      <c r="F237" s="16"/>
    </row>
    <row r="238" ht="16.1" customHeight="1" spans="1:6">
      <c r="A238" s="15"/>
      <c r="B238" s="8"/>
      <c r="C238" s="9"/>
      <c r="D238" s="12"/>
      <c r="E238" s="10"/>
      <c r="F238" s="16"/>
    </row>
    <row r="239" ht="16.1" customHeight="1" spans="1:6">
      <c r="A239" s="15"/>
      <c r="B239" s="8"/>
      <c r="C239" s="9"/>
      <c r="D239" s="12"/>
      <c r="E239" s="10"/>
      <c r="F239" s="16"/>
    </row>
    <row r="240" ht="16.1" customHeight="1" spans="1:6">
      <c r="A240" s="15"/>
      <c r="B240" s="8"/>
      <c r="C240" s="9"/>
      <c r="D240" s="12"/>
      <c r="E240" s="10"/>
      <c r="F240" s="16"/>
    </row>
    <row r="241" ht="16.1" customHeight="1" spans="1:6">
      <c r="A241" s="15"/>
      <c r="B241" s="8"/>
      <c r="C241" s="9"/>
      <c r="D241" s="12"/>
      <c r="E241" s="10"/>
      <c r="F241" s="16"/>
    </row>
    <row r="242" ht="16.1" customHeight="1" spans="1:6">
      <c r="A242" s="15"/>
      <c r="B242" s="8"/>
      <c r="C242" s="9"/>
      <c r="D242" s="12"/>
      <c r="E242" s="10"/>
      <c r="F242" s="16"/>
    </row>
    <row r="243" ht="16.1" customHeight="1" spans="1:6">
      <c r="A243" s="15"/>
      <c r="B243" s="8"/>
      <c r="C243" s="9"/>
      <c r="D243" s="12"/>
      <c r="E243" s="10"/>
      <c r="F243" s="16"/>
    </row>
    <row r="244" ht="16.1" customHeight="1" spans="1:6">
      <c r="A244" s="15"/>
      <c r="B244" s="8"/>
      <c r="C244" s="9"/>
      <c r="D244" s="12"/>
      <c r="E244" s="10"/>
      <c r="F244" s="16"/>
    </row>
    <row r="245" ht="16.1" customHeight="1" spans="1:6">
      <c r="A245" s="15"/>
      <c r="B245" s="8"/>
      <c r="C245" s="9"/>
      <c r="D245" s="12"/>
      <c r="E245" s="10"/>
      <c r="F245" s="16"/>
    </row>
    <row r="246" ht="16.1" customHeight="1" spans="1:6">
      <c r="A246" s="15"/>
      <c r="B246" s="8"/>
      <c r="C246" s="9"/>
      <c r="D246" s="12"/>
      <c r="E246" s="10"/>
      <c r="F246" s="16"/>
    </row>
    <row r="247" ht="16.1" customHeight="1" spans="1:6">
      <c r="A247" s="15"/>
      <c r="B247" s="8"/>
      <c r="C247" s="9"/>
      <c r="D247" s="12"/>
      <c r="E247" s="10"/>
      <c r="F247" s="16"/>
    </row>
    <row r="248" ht="16.1" customHeight="1" spans="1:6">
      <c r="A248" s="15"/>
      <c r="B248" s="8"/>
      <c r="C248" s="9"/>
      <c r="D248" s="12"/>
      <c r="E248" s="10"/>
      <c r="F248" s="16"/>
    </row>
    <row r="249" ht="16.1" customHeight="1" spans="1:6">
      <c r="A249" s="15"/>
      <c r="B249" s="8"/>
      <c r="C249" s="9"/>
      <c r="D249" s="12"/>
      <c r="E249" s="10"/>
      <c r="F249" s="16"/>
    </row>
    <row r="250" ht="32.95" customHeight="1" spans="1:6">
      <c r="A250" s="17"/>
      <c r="B250" s="18" t="s">
        <v>203</v>
      </c>
      <c r="C250" s="19"/>
      <c r="D250" s="20">
        <f>SUM(F214)</f>
        <v>0</v>
      </c>
      <c r="E250" s="20"/>
      <c r="F250" s="20"/>
    </row>
  </sheetData>
  <sheetProtection algorithmName="SHA-512" hashValue="boeRaFFhp3TMqMl8UQFo4WABi3mq75Ohl6CzXW5zaQbmNDjnmKEzsIn7/IQgq90T6+/1aa/9TFWeOLxnYly4Ew==" saltValue="hSB047t0wKv2dZJoC8NWNg==" spinCount="100000" sheet="1" objects="1"/>
  <mergeCells count="30">
    <mergeCell ref="A1:F1"/>
    <mergeCell ref="A2:D2"/>
    <mergeCell ref="E2:F2"/>
    <mergeCell ref="A3:F3"/>
    <mergeCell ref="D42:F42"/>
    <mergeCell ref="A43:F43"/>
    <mergeCell ref="A44:D44"/>
    <mergeCell ref="E44:F44"/>
    <mergeCell ref="A45:F45"/>
    <mergeCell ref="D84:F84"/>
    <mergeCell ref="A85:F85"/>
    <mergeCell ref="A86:D86"/>
    <mergeCell ref="E86:F86"/>
    <mergeCell ref="A87:F87"/>
    <mergeCell ref="D125:F125"/>
    <mergeCell ref="A126:F126"/>
    <mergeCell ref="A127:D127"/>
    <mergeCell ref="E127:F127"/>
    <mergeCell ref="A128:F128"/>
    <mergeCell ref="D167:F167"/>
    <mergeCell ref="A168:F168"/>
    <mergeCell ref="A169:D169"/>
    <mergeCell ref="E169:F169"/>
    <mergeCell ref="A170:F170"/>
    <mergeCell ref="D208:F208"/>
    <mergeCell ref="A209:F209"/>
    <mergeCell ref="A210:D210"/>
    <mergeCell ref="E210:F210"/>
    <mergeCell ref="A211:F211"/>
    <mergeCell ref="D250:F250"/>
  </mergeCells>
  <pageMargins left="1.02361111111111" right="0.66875" top="0.629861111111111" bottom="0.511805555555556" header="0.511805555555556" footer="0.432638888888889"/>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2" master="" otherUserPermission="visible"/>
  <rangeList sheetStid="1"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清单说明 </vt:lpstr>
      <vt:lpstr>【5.4】投标报价汇总表(招标)</vt:lpstr>
      <vt:lpstr>【5.1】工程量清单表(招标)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孙桂娟</cp:lastModifiedBy>
  <dcterms:created xsi:type="dcterms:W3CDTF">2025-04-16T06:09:00Z</dcterms:created>
  <dcterms:modified xsi:type="dcterms:W3CDTF">2025-04-17T08:53:10Z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A16B5B68DBA4449A93F9B073786123C5_12</vt:lpwstr>
  </property>
</Properties>
</file>