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说明" sheetId="10" r:id="rId1"/>
    <sheet name="第100章" sheetId="1" r:id="rId2"/>
    <sheet name="第200章" sheetId="6" r:id="rId3"/>
    <sheet name="第300章" sheetId="3" r:id="rId4"/>
    <sheet name="第400章" sheetId="11" r:id="rId5"/>
    <sheet name="第600章" sheetId="8" r:id="rId6"/>
    <sheet name="汇总表" sheetId="9" r:id="rId7"/>
  </sheets>
  <definedNames>
    <definedName name="_xlnm.Print_Area" localSheetId="4">第400章!$A$1:$F$19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Administrator</author>
  </authors>
  <commentList>
    <comment ref="E10" authorId="0">
      <text>
        <r>
          <rPr>
            <b/>
            <sz val="9"/>
            <rFont val="宋体"/>
            <charset val="134"/>
          </rPr>
          <t>Administrator:</t>
        </r>
        <r>
          <rPr>
            <sz val="9"/>
            <rFont val="宋体"/>
            <charset val="134"/>
          </rPr>
          <t xml:space="preserve">
安全生产费需填入报价，方可显示本章节总价，四舍五入取整计入
</t>
        </r>
      </text>
    </comment>
  </commentList>
</comments>
</file>

<file path=xl/sharedStrings.xml><?xml version="1.0" encoding="utf-8"?>
<sst xmlns="http://schemas.openxmlformats.org/spreadsheetml/2006/main" count="617" uniqueCount="207">
  <si>
    <t xml:space="preserve">第五章  工程量清单
</t>
  </si>
  <si>
    <t>1.工程量清单说明</t>
  </si>
  <si>
    <t xml:space="preserve">    1.1本工程量清单是根据招标文件中包括的、有合同约束力的图纸以及有关工程量清单的国家标准、行业标准、合同条款中约定的工程量计算规则编制。约定计量规则中没有的子目，其工程量按照有合同约束力的图纸所标示尺寸的理论净量计算。计量采用中华人民共和国法定计量单位。</t>
  </si>
  <si>
    <t xml:space="preserve">    1.2本工程量清单应与招标文件中的投标人须知，通用合同条款、专用合同条款、技术规范及图纸等一起阅读和理解。</t>
  </si>
  <si>
    <t xml:space="preserve">    1.3本工程量清单中所列工程数量是估算的或设计的预计数量，仅作为投标报价的共同基础，不能作为最终结算与支付的依据。实际支付应按实际完成的工程量，由承包人按技术规范规定的计量方法，以监理人认可的尺寸、断面计量，按本工程量清单的单价和总额价计算支付金额;或者根据具体情况，按合同条款第15.4款的规定，由监理人确定的单价或总额价计算支付额。</t>
  </si>
  <si>
    <t xml:space="preserve">    1.4工程量清单各章是按第七章“技术规范”的相应章次编号的，因此，工程量清单中各章的工程子目的范围与计量等应与“技术规范”相应章节的范围、计量与支付条款结合起来理解或解释。</t>
  </si>
  <si>
    <t xml:space="preserve">    1.5对作业和材料的一般说明或规定，未重复写入工程量清单内，在给工程量清单各子目标价前，应参阅第七章“技术规范”的有关内容。</t>
  </si>
  <si>
    <t xml:space="preserve">    1.6工程量清单中所列工程量的变动，丝毫不会降低或影响合同条款的效力，也不免除承包人按规定的标准进行施工和修复缺陷的责任。</t>
  </si>
  <si>
    <t xml:space="preserve">    1.7图纸中所列的工程数量表及数量汇总表仅是提供资料，不是工程量清单的外延，图纸与工程量清单所列数量不一致时，以工程量清单所列数量作为报价的依据。</t>
  </si>
  <si>
    <t>2.投标报价的说明</t>
  </si>
  <si>
    <t xml:space="preserve">    2.1工程量清单采取公路工程标准施工招标文件（2018年版本）。</t>
  </si>
  <si>
    <t xml:space="preserve">    2.2工程量清单中的每一子目（有数量）须填入单价或价格，且只允许有一个报价。</t>
  </si>
  <si>
    <t xml:space="preserve">    2.3除非合同另有规定，工程量清单中有标价的单价和总额价均已包括了为实施和完成合同工程所需的劳务、材料、机械、质检(自检)、安装、缺陷修复、管理、保险、税费、利润等费用，以及合同明示或暗示的所有责任、义务和一般风险。</t>
  </si>
  <si>
    <t xml:space="preserve">    2.4工程量清单中投标人没有填入单价或价格的子目，其费用视为已分摊在工程量清单中其他相关子目的单价或价格之中。承包人必须按监理人指令完成工程量清单中未填入单价或价格的子目，但不能得到结算与支付。</t>
  </si>
  <si>
    <t xml:space="preserve">    2.5符合合同条款规定的全部费用应认为已被计入有标价的工程量清单所列各子目之中，未列子目不予计量的工作，其费用应视为已分摊在本合同工程的有关子目的单价或总额价之中。</t>
  </si>
  <si>
    <t xml:space="preserve">    2.6承包人用于本合同工程的各类装备的提供、运输、维护、拆卸、拼装等支付的费用，已包括在工程量清单的单价或总额价之中。</t>
  </si>
  <si>
    <t xml:space="preserve">    2.7工程量清单中各项金额均以人民币(元)结算。</t>
  </si>
  <si>
    <r>
      <rPr>
        <sz val="12"/>
        <color rgb="FF000000"/>
        <rFont val="宋体"/>
        <charset val="134"/>
      </rPr>
      <t xml:space="preserve">    2.8暂列金额(不含计日工总额)的数量及拟用子目的说明:</t>
    </r>
    <r>
      <rPr>
        <u/>
        <sz val="12"/>
        <color rgb="FF000000"/>
        <rFont val="宋体"/>
        <charset val="134"/>
      </rPr>
      <t>不计暂列金。</t>
    </r>
  </si>
  <si>
    <r>
      <rPr>
        <sz val="12"/>
        <color rgb="FF000000"/>
        <rFont val="宋体"/>
        <charset val="134"/>
      </rPr>
      <t xml:space="preserve">    2.9暂估价的数量及拟用子目的说明:</t>
    </r>
    <r>
      <rPr>
        <u/>
        <sz val="12"/>
        <color rgb="FF000000"/>
        <rFont val="宋体"/>
        <charset val="134"/>
      </rPr>
      <t>不计暂估价。</t>
    </r>
  </si>
  <si>
    <t>3.计日工说明:无。</t>
  </si>
  <si>
    <t>4.其它说明</t>
  </si>
  <si>
    <t xml:space="preserve">    4.1建筑工程一切险的投保金额为工程量清单100章至700章的合计金额(除建筑工程一切险和第三者责任险除外)，保险费率为3.0‰;第三者责任险的最低投保金额为100万元，事故次数不限(不计免赔额)，保险费率为4.0‰。保险费由承包人投标报价时列入工程量清单100章内。除上述工程一切险及第三方责任险以外，所投其他保险的保险费均由承包人承担并支付，不在报价中单列。</t>
  </si>
  <si>
    <t xml:space="preserve">    4.2为确保将安全施工措施落到实处，投标人应根据《公路水运工程安全生产监督管理办法》(交通部令2017年第25号)以及《关于印发〈企业安全生产费用提取和使用管理办法〉的通知》(财资[2022]136号)的规定，在投标总价中计入安全生产费用，安全生产费用以固定金额形式计入工程量清单第100章中(安全生产费用为招标人公布的最高投标限价的1.5%)，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</si>
  <si>
    <t xml:space="preserve">    4.3工程量清单中未列工程数量作为附属工作不另行计量与支付，投标人投标报价时应综合考虑分摊在相关子目的单价或总额价中。</t>
  </si>
  <si>
    <t xml:space="preserve">    4.4临时交通设施费用由承包人承担并支付，并包含在工程量清单的单价及总额价中，不单独计量。</t>
  </si>
  <si>
    <t xml:space="preserve">    4.5井口抬高工程中包含井底修复、井盖更换等，其附属工作不另行计量。</t>
  </si>
  <si>
    <t>清单 第100章  总则</t>
  </si>
  <si>
    <t>工程名称：2026年公路修复性养护工程第七标段                                     货币单位: 人民币 元</t>
  </si>
  <si>
    <t>细目录</t>
  </si>
  <si>
    <t>细目录名称</t>
  </si>
  <si>
    <t>单位</t>
  </si>
  <si>
    <t>数量</t>
  </si>
  <si>
    <t>单价(元)</t>
  </si>
  <si>
    <t>合价(元)</t>
  </si>
  <si>
    <t>101</t>
  </si>
  <si>
    <t>通则</t>
  </si>
  <si>
    <t>101-1</t>
  </si>
  <si>
    <t>保险费</t>
  </si>
  <si>
    <t>-a</t>
  </si>
  <si>
    <t>按合同条款规定，提供建筑工程一切险</t>
  </si>
  <si>
    <t>总额</t>
  </si>
  <si>
    <t>-b</t>
  </si>
  <si>
    <t>按合同条款规定，提供第三者责任险</t>
  </si>
  <si>
    <t>102</t>
  </si>
  <si>
    <t>工程管理</t>
  </si>
  <si>
    <t>102-1</t>
  </si>
  <si>
    <t>竣工文件</t>
  </si>
  <si>
    <t>102-3</t>
  </si>
  <si>
    <t>安全生产费（按投标控制价上限的1.5%计列）</t>
  </si>
  <si>
    <t>清单  第100章合计    人民币（元）</t>
  </si>
  <si>
    <t>清单 第200章  路基</t>
  </si>
  <si>
    <t>工程名称：2026年公路修复性养护工程第七标段                                   货币单位: 人民币 元</t>
  </si>
  <si>
    <t>C959西露天-五支箭（K0+843-K1+391段）公路修复性养护工程</t>
  </si>
  <si>
    <t>202</t>
  </si>
  <si>
    <t>场地清理</t>
  </si>
  <si>
    <t>202-2</t>
  </si>
  <si>
    <t>挖除旧路面</t>
  </si>
  <si>
    <t>铣刨旧水泥路面（0.5cm）</t>
  </si>
  <si>
    <t>m3</t>
  </si>
  <si>
    <t>铣刨旧水泥路面（0.5cm-4.0cm）</t>
  </si>
  <si>
    <t>m2</t>
  </si>
  <si>
    <t>-c</t>
  </si>
  <si>
    <t>拆除混凝土板</t>
  </si>
  <si>
    <t>202-3</t>
  </si>
  <si>
    <t>拆除结构物</t>
  </si>
  <si>
    <t>混凝土结构</t>
  </si>
  <si>
    <t>C035上哈脑—二十顷地（K0+982-K1+608段）公路修复性养护工程</t>
  </si>
  <si>
    <t>拆除原有红砖硬化</t>
  </si>
  <si>
    <t>坡面排水</t>
  </si>
  <si>
    <t>207-7</t>
  </si>
  <si>
    <t>铺砌</t>
  </si>
  <si>
    <t>C30砼修复红砖硬化</t>
  </si>
  <si>
    <t>C055岭上六组至高铁通道-前七家（K0+000-K1+663段）公路修复性养护工程</t>
  </si>
  <si>
    <t>C097山前-平牛线（K0+000-K0+300段）公路修复性养护工程</t>
  </si>
  <si>
    <t>C018盆子窑—兴隆庄（K0+000-K2+289段）公路修复性养护工程</t>
  </si>
  <si>
    <t>铣刨沥青混凝土路面（4cm）</t>
  </si>
  <si>
    <t>铣刨水泥混凝土路面（0.5cm）</t>
  </si>
  <si>
    <t>-d</t>
  </si>
  <si>
    <t>铣刨沥青混凝土路面（1cm）</t>
  </si>
  <si>
    <t>-e</t>
  </si>
  <si>
    <t>铣刨旧沥青路面（1.0cm-4.0cm）</t>
  </si>
  <si>
    <t>-f</t>
  </si>
  <si>
    <t>挖除旧油面</t>
  </si>
  <si>
    <t>-g</t>
  </si>
  <si>
    <t>拆除20cmC20混凝土基层</t>
  </si>
  <si>
    <t>-h</t>
  </si>
  <si>
    <t>铣刨旧水泥混凝土（0.5cm-4.0cm）</t>
  </si>
  <si>
    <t>203</t>
  </si>
  <si>
    <t>挖方路基</t>
  </si>
  <si>
    <t>203-1</t>
  </si>
  <si>
    <t>路基挖方</t>
  </si>
  <si>
    <t>弃土</t>
  </si>
  <si>
    <t>205</t>
  </si>
  <si>
    <t>特殊地区路基处理</t>
  </si>
  <si>
    <t>205-1</t>
  </si>
  <si>
    <t>软土路基处理</t>
  </si>
  <si>
    <t>垫层</t>
  </si>
  <si>
    <t>-c-2</t>
  </si>
  <si>
    <t>换填天然砂砾</t>
  </si>
  <si>
    <t>-c-3</t>
  </si>
  <si>
    <t>利用破碎板</t>
  </si>
  <si>
    <t>C914五家镇园区路（K0+660-K1+120段）公路修复性养护工程</t>
  </si>
  <si>
    <t>C954五家中心楼-极酷乐园（K0+000-K1+107段）公路修复性养护工程</t>
  </si>
  <si>
    <t>铣刨沥青混凝土路面（1.0cm-4.0cm）</t>
  </si>
  <si>
    <t>挖除沥青混凝土面层</t>
  </si>
  <si>
    <t>拆除旧混凝土路基</t>
  </si>
  <si>
    <t>铣刨水泥混凝土（0.5cm）</t>
  </si>
  <si>
    <t>清单  第200章合计    人民币（元）</t>
  </si>
  <si>
    <t>清单 第300章  路面</t>
  </si>
  <si>
    <t>工程名称：2026年公路修复性养护工程第七标段                                      货币单位: 人民币 元</t>
  </si>
  <si>
    <t>308</t>
  </si>
  <si>
    <t>透层和黏层</t>
  </si>
  <si>
    <t xml:space="preserve"> </t>
  </si>
  <si>
    <t>308-2</t>
  </si>
  <si>
    <t>乳化沥青粘层</t>
  </si>
  <si>
    <t>309</t>
  </si>
  <si>
    <t>热拌沥青混合料面层</t>
  </si>
  <si>
    <t>309-1</t>
  </si>
  <si>
    <t>细粒式沥青混凝土</t>
  </si>
  <si>
    <t>4cm AC-13细粒式沥青混凝土面层</t>
  </si>
  <si>
    <t>3.5cm厚沥青混凝土顺接</t>
  </si>
  <si>
    <t>水泥混凝土面板</t>
  </si>
  <si>
    <t>312-1</t>
  </si>
  <si>
    <t>18cm厚C35水泥混凝土</t>
  </si>
  <si>
    <t>313</t>
  </si>
  <si>
    <t>路肩培土、中央分隔带回填土、土路肩加
固及路缘石</t>
  </si>
  <si>
    <t>313-1</t>
  </si>
  <si>
    <t>均厚10cm天然砂砾陪路肩</t>
  </si>
  <si>
    <t>313-5</t>
  </si>
  <si>
    <t>C30混凝土路缘石</t>
  </si>
  <si>
    <t>路面病害处理（热沥青灌封）</t>
  </si>
  <si>
    <t>m</t>
  </si>
  <si>
    <t>313-3</t>
  </si>
  <si>
    <t>3.5cm厚C30混凝土硬化路肩</t>
  </si>
  <si>
    <t>热沥青灌封</t>
  </si>
  <si>
    <t>C30砼路面路缘石</t>
  </si>
  <si>
    <t>20cmC20水泥混凝土面层</t>
  </si>
  <si>
    <t>18cmC35水泥混凝土面层</t>
  </si>
  <si>
    <t>3.5cm厚C30水泥混凝土</t>
  </si>
  <si>
    <t>C30砼路缘石</t>
  </si>
  <si>
    <t>C30水泥混凝土护肩板</t>
  </si>
  <si>
    <t>路面病害处理</t>
  </si>
  <si>
    <t>20cmC20水泥混凝土基层</t>
  </si>
  <si>
    <t>C30混凝土路面路缘石</t>
  </si>
  <si>
    <t>清单  第300章合计    人民币（元）</t>
  </si>
  <si>
    <t>清单 第400章  桥梁、涵洞</t>
  </si>
  <si>
    <t>圆管涵及倒虹吸管涵</t>
  </si>
  <si>
    <t>419-1</t>
  </si>
  <si>
    <t>单孔钢筋混凝土圆管涵</t>
  </si>
  <si>
    <t>C30混凝土修复</t>
  </si>
  <si>
    <t>井口抬高（包括井盖换新）</t>
  </si>
  <si>
    <t>个</t>
  </si>
  <si>
    <t>清单  第400章合计    人民币（元）</t>
  </si>
  <si>
    <t>清单 第600章  安全设施及预埋管线</t>
  </si>
  <si>
    <t>护栏</t>
  </si>
  <si>
    <t>602-1</t>
  </si>
  <si>
    <t>玻璃钢（护墙、立柱）</t>
  </si>
  <si>
    <t>玻璃钢警示柱</t>
  </si>
  <si>
    <t>根</t>
  </si>
  <si>
    <t>604</t>
  </si>
  <si>
    <t>道路交通标志</t>
  </si>
  <si>
    <t>604-1</t>
  </si>
  <si>
    <t>单柱式交通标志</t>
  </si>
  <si>
    <t>警告标志△700（新建）</t>
  </si>
  <si>
    <t>块</t>
  </si>
  <si>
    <t>道路交通标线</t>
  </si>
  <si>
    <t>605-8</t>
  </si>
  <si>
    <t>橡胶减速带</t>
  </si>
  <si>
    <t>禁令标志D600（新建）</t>
  </si>
  <si>
    <t>605-1</t>
  </si>
  <si>
    <t>热熔标线</t>
  </si>
  <si>
    <t>禁令标志（八棱形）（新建）</t>
  </si>
  <si>
    <t>清单  第600章合计    人民币（元）</t>
  </si>
  <si>
    <t>投标报价汇总表</t>
  </si>
  <si>
    <t>工程名称：2026年公路修复性养护工程第七标段                              货币单位: 人民币 元</t>
  </si>
  <si>
    <t>序号</t>
  </si>
  <si>
    <t>章次</t>
  </si>
  <si>
    <t>科 目 名 称</t>
  </si>
  <si>
    <t>金额（元）</t>
  </si>
  <si>
    <t>1</t>
  </si>
  <si>
    <t>100</t>
  </si>
  <si>
    <t xml:space="preserve">  总则</t>
  </si>
  <si>
    <t>2</t>
  </si>
  <si>
    <t>200</t>
  </si>
  <si>
    <t xml:space="preserve"> 路基</t>
  </si>
  <si>
    <t>3</t>
  </si>
  <si>
    <t>300</t>
  </si>
  <si>
    <t xml:space="preserve">  路面</t>
  </si>
  <si>
    <t>4</t>
  </si>
  <si>
    <t>桥梁、涵洞</t>
  </si>
  <si>
    <t>5</t>
  </si>
  <si>
    <t>隧道</t>
  </si>
  <si>
    <t>6</t>
  </si>
  <si>
    <t>600</t>
  </si>
  <si>
    <t xml:space="preserve">  安全设施及预埋管线</t>
  </si>
  <si>
    <t>7</t>
  </si>
  <si>
    <t>绿化及环境保护设施</t>
  </si>
  <si>
    <t>8</t>
  </si>
  <si>
    <t>第100章至700章清单合计</t>
  </si>
  <si>
    <t>9</t>
  </si>
  <si>
    <t>已包含在清单合计中的材料、工程设备、专业工程暂估价合计</t>
  </si>
  <si>
    <t>10</t>
  </si>
  <si>
    <t xml:space="preserve">清单合计减去材料、工程设备、专业工程暂估价                             合计（即8-9）=10              </t>
  </si>
  <si>
    <t>11</t>
  </si>
  <si>
    <t>计日工合计</t>
  </si>
  <si>
    <t>暂列金额（不含计日工总额）</t>
  </si>
  <si>
    <t>投标报价（8+11+12）</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</si>
</sst>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35">
    <font>
      <sz val="12"/>
      <color indexed="8"/>
      <name val="宋体"/>
      <charset val="134"/>
    </font>
    <font>
      <b/>
      <sz val="24"/>
      <color indexed="8"/>
      <name val="宋体"/>
      <charset val="134"/>
    </font>
    <font>
      <b/>
      <sz val="9"/>
      <color indexed="8"/>
      <name val="宋体"/>
      <charset val="134"/>
    </font>
    <font>
      <sz val="9"/>
      <color indexed="8"/>
      <name val="宋体"/>
      <charset val="134"/>
    </font>
    <font>
      <b/>
      <sz val="13"/>
      <color indexed="8"/>
      <name val="宋体"/>
      <charset val="134"/>
    </font>
    <font>
      <sz val="10"/>
      <name val="宋体"/>
      <charset val="134"/>
      <scheme val="minor"/>
    </font>
    <font>
      <sz val="9"/>
      <name val="宋体"/>
      <charset val="134"/>
    </font>
    <font>
      <sz val="9"/>
      <color indexed="8"/>
      <name val="Arial Narrow"/>
      <charset val="134"/>
    </font>
    <font>
      <b/>
      <sz val="9"/>
      <color indexed="8"/>
      <name val="Arial Narrow"/>
      <charset val="134"/>
    </font>
    <font>
      <b/>
      <sz val="20"/>
      <color indexed="8"/>
      <name val="宋体"/>
      <charset val="134"/>
    </font>
    <font>
      <b/>
      <sz val="12"/>
      <color indexed="8"/>
      <name val="宋体"/>
      <charset val="134"/>
    </font>
    <font>
      <sz val="12"/>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2"/>
      <color rgb="FF000000"/>
      <name val="宋体"/>
      <charset val="134"/>
    </font>
    <font>
      <b/>
      <sz val="9"/>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11"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2" applyNumberFormat="0" applyFill="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0" fillId="0" borderId="0" applyNumberFormat="0" applyFill="0" applyBorder="0" applyAlignment="0" applyProtection="0">
      <alignment vertical="center"/>
    </xf>
    <xf numFmtId="0" fontId="21" fillId="3" borderId="14" applyNumberFormat="0" applyAlignment="0" applyProtection="0">
      <alignment vertical="center"/>
    </xf>
    <xf numFmtId="0" fontId="22" fillId="4" borderId="15" applyNumberFormat="0" applyAlignment="0" applyProtection="0">
      <alignment vertical="center"/>
    </xf>
    <xf numFmtId="0" fontId="23" fillId="4" borderId="14" applyNumberFormat="0" applyAlignment="0" applyProtection="0">
      <alignment vertical="center"/>
    </xf>
    <xf numFmtId="0" fontId="24" fillId="5" borderId="16" applyNumberFormat="0" applyAlignment="0" applyProtection="0">
      <alignment vertical="center"/>
    </xf>
    <xf numFmtId="0" fontId="25" fillId="0" borderId="17" applyNumberFormat="0" applyFill="0" applyAlignment="0" applyProtection="0">
      <alignment vertical="center"/>
    </xf>
    <xf numFmtId="0" fontId="26" fillId="0" borderId="18"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79">
    <xf numFmtId="0" fontId="0" fillId="0" borderId="0" xfId="0" applyAlignment="1">
      <alignment horizontal="left" wrapText="1"/>
    </xf>
    <xf numFmtId="0" fontId="1" fillId="0" borderId="0" xfId="0" applyFont="1" applyAlignment="1" applyProtection="1">
      <alignment horizontal="center" vertical="center" wrapText="1"/>
    </xf>
    <xf numFmtId="0" fontId="2" fillId="0" borderId="0" xfId="0" applyFont="1" applyAlignment="1" applyProtection="1">
      <alignment vertical="center" wrapText="1"/>
    </xf>
    <xf numFmtId="0" fontId="2" fillId="0" borderId="0" xfId="0" applyFont="1" applyAlignment="1" applyProtection="1">
      <alignment vertical="center"/>
    </xf>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3" fillId="0" borderId="4" xfId="0" applyFont="1" applyBorder="1" applyAlignment="1" applyProtection="1">
      <alignment horizontal="center" vertical="center" shrinkToFit="1"/>
    </xf>
    <xf numFmtId="0" fontId="3" fillId="0" borderId="5" xfId="0" applyFont="1" applyBorder="1" applyAlignment="1" applyProtection="1">
      <alignment horizontal="center" vertical="center" wrapText="1"/>
    </xf>
    <xf numFmtId="176" fontId="3" fillId="0" borderId="6" xfId="0" applyNumberFormat="1" applyFont="1" applyBorder="1" applyAlignment="1" applyProtection="1">
      <alignment horizontal="center" vertical="center" wrapText="1"/>
      <protection hidden="1"/>
    </xf>
    <xf numFmtId="0" fontId="0" fillId="0" borderId="0" xfId="0" applyAlignment="1" applyProtection="1">
      <alignment horizontal="left" wrapText="1"/>
      <protection hidden="1"/>
    </xf>
    <xf numFmtId="0" fontId="0" fillId="0" borderId="0" xfId="0" applyFill="1" applyAlignment="1" applyProtection="1">
      <alignment horizontal="left" wrapText="1"/>
      <protection hidden="1"/>
    </xf>
    <xf numFmtId="177" fontId="0" fillId="0" borderId="0" xfId="0" applyNumberFormat="1" applyAlignment="1" applyProtection="1">
      <alignment horizontal="left" wrapText="1"/>
      <protection hidden="1"/>
    </xf>
    <xf numFmtId="0" fontId="4" fillId="0" borderId="0" xfId="0" applyFont="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177" fontId="4" fillId="0" borderId="0" xfId="0" applyNumberFormat="1" applyFont="1" applyBorder="1" applyAlignment="1" applyProtection="1">
      <alignment horizontal="center" vertical="center" wrapText="1"/>
    </xf>
    <xf numFmtId="0" fontId="2" fillId="0" borderId="0" xfId="0" applyFont="1" applyBorder="1" applyAlignment="1" applyProtection="1">
      <alignment horizontal="left" vertical="center" wrapText="1"/>
    </xf>
    <xf numFmtId="0" fontId="2" fillId="0" borderId="0" xfId="0" applyFont="1" applyFill="1" applyBorder="1" applyAlignment="1" applyProtection="1">
      <alignment horizontal="left" vertical="center" wrapText="1"/>
    </xf>
    <xf numFmtId="177" fontId="2" fillId="0" borderId="0" xfId="0" applyNumberFormat="1" applyFont="1" applyBorder="1" applyAlignment="1" applyProtection="1">
      <alignment horizontal="left" vertical="center" wrapText="1"/>
    </xf>
    <xf numFmtId="0" fontId="2" fillId="0" borderId="4"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177" fontId="2" fillId="0" borderId="5" xfId="0" applyNumberFormat="1"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177" fontId="3" fillId="0" borderId="5" xfId="0" applyNumberFormat="1"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3" fillId="0" borderId="5" xfId="0" applyFont="1" applyBorder="1" applyAlignment="1" applyProtection="1">
      <alignment horizontal="left" vertical="center" wrapText="1"/>
    </xf>
    <xf numFmtId="0" fontId="3" fillId="0" borderId="5" xfId="0" applyFont="1" applyFill="1" applyBorder="1" applyAlignment="1" applyProtection="1">
      <alignment horizontal="center" vertical="center" wrapText="1"/>
    </xf>
    <xf numFmtId="177" fontId="3" fillId="0" borderId="5" xfId="0" applyNumberFormat="1" applyFont="1" applyBorder="1" applyAlignment="1" applyProtection="1">
      <alignment horizontal="center" vertical="center" wrapText="1"/>
      <protection locked="0"/>
    </xf>
    <xf numFmtId="0" fontId="3" fillId="0" borderId="5" xfId="0" applyFont="1" applyBorder="1" applyAlignment="1" applyProtection="1">
      <alignment horizontal="center" vertical="center" shrinkToFit="1"/>
    </xf>
    <xf numFmtId="0" fontId="3" fillId="0" borderId="5" xfId="0" applyFont="1" applyFill="1" applyBorder="1" applyAlignment="1" applyProtection="1">
      <alignment horizontal="center" vertical="center" shrinkToFit="1"/>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2" fillId="0" borderId="8" xfId="0" applyFont="1" applyFill="1" applyBorder="1" applyAlignment="1" applyProtection="1">
      <alignment horizontal="center" vertical="center" wrapText="1"/>
    </xf>
    <xf numFmtId="177" fontId="2" fillId="0" borderId="9" xfId="0" applyNumberFormat="1" applyFont="1" applyBorder="1" applyAlignment="1" applyProtection="1">
      <alignment horizontal="center" vertical="center" wrapText="1"/>
    </xf>
    <xf numFmtId="176" fontId="2" fillId="0" borderId="6" xfId="0" applyNumberFormat="1" applyFont="1" applyBorder="1" applyAlignment="1" applyProtection="1">
      <alignment horizontal="center" vertical="center" wrapText="1"/>
      <protection hidden="1"/>
    </xf>
    <xf numFmtId="176" fontId="3" fillId="0" borderId="10" xfId="0" applyNumberFormat="1" applyFont="1" applyBorder="1" applyAlignment="1" applyProtection="1">
      <alignment horizontal="center" vertical="center" wrapText="1"/>
      <protection hidden="1"/>
    </xf>
    <xf numFmtId="176" fontId="3" fillId="0" borderId="5" xfId="0" applyNumberFormat="1" applyFont="1" applyBorder="1" applyAlignment="1" applyProtection="1">
      <alignment horizontal="center" vertical="center" wrapText="1"/>
      <protection hidden="1"/>
    </xf>
    <xf numFmtId="0" fontId="3" fillId="0" borderId="5" xfId="0" applyFont="1" applyBorder="1" applyAlignment="1" applyProtection="1">
      <alignment horizontal="left" vertical="center" wrapText="1" shrinkToFit="1"/>
    </xf>
    <xf numFmtId="0" fontId="3" fillId="0" borderId="8" xfId="0" applyFont="1" applyBorder="1" applyAlignment="1" applyProtection="1">
      <alignment horizontal="center" vertical="center" wrapText="1"/>
    </xf>
    <xf numFmtId="0" fontId="2" fillId="0" borderId="5" xfId="0" applyFont="1" applyBorder="1" applyAlignment="1" applyProtection="1">
      <alignment vertical="center" wrapText="1"/>
    </xf>
    <xf numFmtId="0" fontId="3" fillId="0" borderId="10" xfId="0" applyFont="1" applyBorder="1" applyAlignment="1" applyProtection="1">
      <alignment horizontal="center" vertical="center" wrapText="1"/>
    </xf>
    <xf numFmtId="0" fontId="3" fillId="0" borderId="10" xfId="0" applyFont="1" applyFill="1" applyBorder="1" applyAlignment="1" applyProtection="1">
      <alignment horizontal="center" vertical="center" wrapText="1"/>
    </xf>
    <xf numFmtId="177" fontId="3" fillId="0" borderId="10" xfId="0" applyNumberFormat="1" applyFont="1" applyBorder="1" applyAlignment="1" applyProtection="1">
      <alignment horizontal="center" vertical="center" wrapText="1"/>
    </xf>
    <xf numFmtId="177" fontId="3" fillId="0" borderId="5" xfId="0" applyNumberFormat="1" applyFont="1" applyFill="1" applyBorder="1" applyAlignment="1" applyProtection="1">
      <alignment horizontal="center" vertical="center" wrapText="1"/>
    </xf>
    <xf numFmtId="177" fontId="3" fillId="0" borderId="10" xfId="0" applyNumberFormat="1" applyFont="1" applyBorder="1" applyAlignment="1" applyProtection="1">
      <alignment horizontal="center" vertical="center" wrapText="1"/>
      <protection locked="0"/>
    </xf>
    <xf numFmtId="49" fontId="5" fillId="0" borderId="5" xfId="0" applyNumberFormat="1" applyFont="1" applyFill="1" applyBorder="1" applyAlignment="1" applyProtection="1">
      <alignment horizontal="center" vertical="center" shrinkToFit="1"/>
    </xf>
    <xf numFmtId="0" fontId="5" fillId="0" borderId="5" xfId="0" applyFont="1" applyFill="1" applyBorder="1" applyAlignment="1" applyProtection="1">
      <alignment horizontal="left" vertical="center" shrinkToFit="1"/>
    </xf>
    <xf numFmtId="0" fontId="0" fillId="0" borderId="0" xfId="0" applyAlignment="1" applyProtection="1">
      <alignment horizontal="left" wrapText="1"/>
      <protection locked="0"/>
    </xf>
    <xf numFmtId="0" fontId="3" fillId="0" borderId="5" xfId="0" applyFont="1" applyBorder="1" applyAlignment="1" applyProtection="1">
      <alignment horizontal="left" vertical="justify" wrapText="1" shrinkToFit="1"/>
    </xf>
    <xf numFmtId="176" fontId="3" fillId="0" borderId="6" xfId="0" applyNumberFormat="1" applyFont="1" applyBorder="1" applyAlignment="1" applyProtection="1">
      <alignment horizontal="center" vertical="center" shrinkToFit="1"/>
      <protection hidden="1"/>
    </xf>
    <xf numFmtId="0" fontId="3" fillId="0" borderId="10" xfId="0" applyFont="1" applyBorder="1" applyAlignment="1" applyProtection="1">
      <alignment horizontal="left" vertical="center" wrapText="1"/>
    </xf>
    <xf numFmtId="177" fontId="3" fillId="0" borderId="5" xfId="0" applyNumberFormat="1" applyFont="1" applyFill="1" applyBorder="1" applyAlignment="1" applyProtection="1">
      <alignment horizontal="center" vertical="center" shrinkToFit="1"/>
    </xf>
    <xf numFmtId="0" fontId="2" fillId="0" borderId="10" xfId="0" applyFont="1" applyBorder="1" applyAlignment="1" applyProtection="1">
      <alignment horizontal="center" vertical="center" wrapText="1"/>
    </xf>
    <xf numFmtId="176" fontId="3" fillId="0" borderId="5" xfId="0" applyNumberFormat="1" applyFont="1" applyBorder="1" applyAlignment="1" applyProtection="1">
      <alignment horizontal="center" vertical="center" shrinkToFit="1"/>
      <protection hidden="1"/>
    </xf>
    <xf numFmtId="0" fontId="3" fillId="0" borderId="9" xfId="0" applyFont="1" applyBorder="1" applyAlignment="1" applyProtection="1">
      <alignment horizontal="center" vertical="center" wrapText="1"/>
    </xf>
    <xf numFmtId="49" fontId="3" fillId="0" borderId="4" xfId="0" applyNumberFormat="1" applyFont="1" applyBorder="1" applyAlignment="1" applyProtection="1">
      <alignment horizontal="center" vertical="center" wrapText="1"/>
    </xf>
    <xf numFmtId="177" fontId="3" fillId="0" borderId="10" xfId="0" applyNumberFormat="1" applyFont="1" applyFill="1" applyBorder="1" applyAlignment="1" applyProtection="1">
      <alignment horizontal="center" vertical="center" wrapText="1"/>
    </xf>
    <xf numFmtId="177" fontId="3" fillId="0" borderId="5" xfId="0" applyNumberFormat="1" applyFont="1" applyBorder="1" applyAlignment="1" applyProtection="1">
      <alignment horizontal="center" vertical="center" wrapText="1"/>
      <protection hidden="1"/>
    </xf>
    <xf numFmtId="49" fontId="5" fillId="0" borderId="9" xfId="0" applyNumberFormat="1" applyFont="1" applyFill="1" applyBorder="1" applyAlignment="1" applyProtection="1">
      <alignment horizontal="center" vertical="center" shrinkToFit="1"/>
    </xf>
    <xf numFmtId="49" fontId="5" fillId="0" borderId="5" xfId="0" applyNumberFormat="1" applyFont="1" applyFill="1" applyBorder="1" applyAlignment="1" applyProtection="1">
      <alignment horizontal="left" vertical="center" shrinkToFit="1"/>
    </xf>
    <xf numFmtId="177" fontId="5" fillId="0" borderId="5" xfId="0" applyNumberFormat="1" applyFont="1" applyFill="1" applyBorder="1" applyAlignment="1" applyProtection="1">
      <alignment horizontal="center" vertical="center" shrinkToFit="1"/>
    </xf>
    <xf numFmtId="0" fontId="5" fillId="0" borderId="5" xfId="0" applyFont="1" applyFill="1" applyBorder="1" applyAlignment="1" applyProtection="1">
      <alignment horizontal="center" vertical="center" shrinkToFit="1"/>
    </xf>
    <xf numFmtId="49" fontId="3" fillId="0" borderId="9" xfId="0" applyNumberFormat="1" applyFont="1" applyBorder="1" applyAlignment="1" applyProtection="1">
      <alignment horizontal="center" vertical="center" wrapText="1"/>
    </xf>
    <xf numFmtId="177" fontId="6" fillId="0" borderId="5" xfId="0" applyNumberFormat="1" applyFont="1" applyFill="1" applyBorder="1" applyAlignment="1" applyProtection="1">
      <alignment horizontal="center" vertical="center" wrapText="1"/>
    </xf>
    <xf numFmtId="176" fontId="2" fillId="0" borderId="6" xfId="0" applyNumberFormat="1" applyFont="1" applyBorder="1" applyAlignment="1" applyProtection="1">
      <alignment horizontal="center" vertical="center" wrapText="1"/>
    </xf>
    <xf numFmtId="0" fontId="7" fillId="0" borderId="5" xfId="0" applyFont="1" applyBorder="1" applyAlignment="1" applyProtection="1">
      <alignment horizontal="center" vertical="center" wrapText="1"/>
    </xf>
    <xf numFmtId="176" fontId="7" fillId="0" borderId="5" xfId="0" applyNumberFormat="1" applyFont="1" applyBorder="1" applyAlignment="1" applyProtection="1">
      <alignment horizontal="center" vertical="center" wrapText="1"/>
    </xf>
    <xf numFmtId="176" fontId="7" fillId="0" borderId="5" xfId="0" applyNumberFormat="1" applyFont="1" applyBorder="1" applyAlignment="1" applyProtection="1">
      <alignment horizontal="center" vertical="center" wrapText="1"/>
      <protection hidden="1"/>
    </xf>
    <xf numFmtId="176" fontId="7" fillId="0" borderId="6" xfId="0" applyNumberFormat="1" applyFont="1" applyBorder="1" applyAlignment="1" applyProtection="1">
      <alignment horizontal="center" vertical="center" wrapText="1"/>
      <protection hidden="1"/>
    </xf>
    <xf numFmtId="177" fontId="7" fillId="0" borderId="5" xfId="0" applyNumberFormat="1"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xf>
    <xf numFmtId="176" fontId="8" fillId="0" borderId="6" xfId="0" applyNumberFormat="1" applyFont="1" applyBorder="1" applyAlignment="1" applyProtection="1">
      <alignment horizontal="center" vertical="center" wrapText="1"/>
      <protection hidden="1"/>
    </xf>
    <xf numFmtId="0" fontId="9" fillId="0" borderId="0" xfId="0" applyFont="1" applyAlignment="1" applyProtection="1">
      <alignment horizontal="center" vertical="center" wrapText="1"/>
      <protection hidden="1"/>
    </xf>
    <xf numFmtId="0" fontId="10" fillId="0" borderId="0" xfId="0" applyFont="1" applyAlignment="1" applyProtection="1">
      <alignment horizontal="left" vertical="center" wrapText="1"/>
      <protection hidden="1"/>
    </xf>
    <xf numFmtId="0" fontId="0" fillId="0" borderId="0" xfId="0" applyFont="1" applyAlignment="1" applyProtection="1">
      <alignment horizontal="left" vertical="center" wrapText="1"/>
      <protection hidden="1"/>
    </xf>
    <xf numFmtId="0" fontId="0" fillId="0" borderId="0" xfId="0" applyFont="1" applyFill="1" applyAlignment="1" applyProtection="1">
      <alignment horizontal="left" vertical="center" wrapText="1"/>
      <protection hidden="1"/>
    </xf>
    <xf numFmtId="0" fontId="11" fillId="0" borderId="0" xfId="0"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3" fillId="0" borderId="4" xfId="0" applyFont="1" applyBorder="1" applyAlignment="1" applyProtection="1" quotePrefix="1">
      <alignment horizontal="center"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customXml" Target="../customXml/item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tabSelected="1" view="pageBreakPreview" zoomScaleNormal="100" topLeftCell="A5" workbookViewId="0">
      <selection activeCell="A12" sqref="A12:H12"/>
    </sheetView>
  </sheetViews>
  <sheetFormatPr defaultColWidth="9" defaultRowHeight="14.25" outlineLevelCol="7"/>
  <cols>
    <col min="1" max="8" width="9" style="10"/>
  </cols>
  <sheetData>
    <row r="1" ht="46" customHeight="1" spans="1:8">
      <c r="A1" s="73" t="s">
        <v>0</v>
      </c>
      <c r="B1" s="73"/>
      <c r="C1" s="73"/>
      <c r="D1" s="73"/>
      <c r="E1" s="73"/>
      <c r="F1" s="73"/>
      <c r="G1" s="73"/>
      <c r="H1" s="73"/>
    </row>
    <row r="2" ht="38" customHeight="1" spans="1:8">
      <c r="A2" s="74" t="s">
        <v>1</v>
      </c>
      <c r="B2" s="74"/>
      <c r="C2" s="74"/>
      <c r="D2" s="74"/>
      <c r="E2" s="74"/>
      <c r="F2" s="74"/>
      <c r="G2" s="74"/>
      <c r="H2" s="74"/>
    </row>
    <row r="3" ht="66" customHeight="1" spans="1:8">
      <c r="A3" s="75" t="s">
        <v>2</v>
      </c>
      <c r="B3" s="75"/>
      <c r="C3" s="75"/>
      <c r="D3" s="75"/>
      <c r="E3" s="75"/>
      <c r="F3" s="75"/>
      <c r="G3" s="75"/>
      <c r="H3" s="75"/>
    </row>
    <row r="4" ht="51" customHeight="1" spans="1:8">
      <c r="A4" s="75" t="s">
        <v>3</v>
      </c>
      <c r="B4" s="75"/>
      <c r="C4" s="75"/>
      <c r="D4" s="75"/>
      <c r="E4" s="75"/>
      <c r="F4" s="75"/>
      <c r="G4" s="75"/>
      <c r="H4" s="75"/>
    </row>
    <row r="5" ht="87" customHeight="1" spans="1:8">
      <c r="A5" s="75" t="s">
        <v>4</v>
      </c>
      <c r="B5" s="75"/>
      <c r="C5" s="75"/>
      <c r="D5" s="75"/>
      <c r="E5" s="75"/>
      <c r="F5" s="75"/>
      <c r="G5" s="75"/>
      <c r="H5" s="75"/>
    </row>
    <row r="6" ht="58" customHeight="1" spans="1:8">
      <c r="A6" s="75" t="s">
        <v>5</v>
      </c>
      <c r="B6" s="75"/>
      <c r="C6" s="75"/>
      <c r="D6" s="75"/>
      <c r="E6" s="75"/>
      <c r="F6" s="75"/>
      <c r="G6" s="75"/>
      <c r="H6" s="75"/>
    </row>
    <row r="7" ht="57" customHeight="1" spans="1:8">
      <c r="A7" s="75" t="s">
        <v>6</v>
      </c>
      <c r="B7" s="75"/>
      <c r="C7" s="75"/>
      <c r="D7" s="75"/>
      <c r="E7" s="75"/>
      <c r="F7" s="75"/>
      <c r="G7" s="75"/>
      <c r="H7" s="75"/>
    </row>
    <row r="8" ht="54" customHeight="1" spans="1:8">
      <c r="A8" s="75" t="s">
        <v>7</v>
      </c>
      <c r="B8" s="75"/>
      <c r="C8" s="75"/>
      <c r="D8" s="75"/>
      <c r="E8" s="75"/>
      <c r="F8" s="75"/>
      <c r="G8" s="75"/>
      <c r="H8" s="75"/>
    </row>
    <row r="9" ht="50" customHeight="1" spans="1:8">
      <c r="A9" s="75" t="s">
        <v>8</v>
      </c>
      <c r="B9" s="75"/>
      <c r="C9" s="75"/>
      <c r="D9" s="75"/>
      <c r="E9" s="75"/>
      <c r="F9" s="75"/>
      <c r="G9" s="75"/>
      <c r="H9" s="75"/>
    </row>
    <row r="10" ht="69" customHeight="1" spans="1:8">
      <c r="A10" s="74" t="s">
        <v>9</v>
      </c>
      <c r="B10" s="74"/>
      <c r="C10" s="74"/>
      <c r="D10" s="74"/>
      <c r="E10" s="74"/>
      <c r="F10" s="74"/>
      <c r="G10" s="74"/>
      <c r="H10" s="74"/>
    </row>
    <row r="11" ht="36" customHeight="1" spans="1:8">
      <c r="A11" s="76" t="s">
        <v>10</v>
      </c>
      <c r="B11" s="76"/>
      <c r="C11" s="76"/>
      <c r="D11" s="76"/>
      <c r="E11" s="76"/>
      <c r="F11" s="76"/>
      <c r="G11" s="76"/>
      <c r="H11" s="76"/>
    </row>
    <row r="12" ht="63" customHeight="1" spans="1:8">
      <c r="A12" s="75" t="s">
        <v>11</v>
      </c>
      <c r="B12" s="75"/>
      <c r="C12" s="75"/>
      <c r="D12" s="75"/>
      <c r="E12" s="75"/>
      <c r="F12" s="75"/>
      <c r="G12" s="75"/>
      <c r="H12" s="75"/>
    </row>
    <row r="13" ht="61" customHeight="1" spans="1:8">
      <c r="A13" s="75" t="s">
        <v>12</v>
      </c>
      <c r="B13" s="75"/>
      <c r="C13" s="75"/>
      <c r="D13" s="75"/>
      <c r="E13" s="75"/>
      <c r="F13" s="75"/>
      <c r="G13" s="75"/>
      <c r="H13" s="75"/>
    </row>
    <row r="14" ht="53" customHeight="1" spans="1:8">
      <c r="A14" s="75" t="s">
        <v>13</v>
      </c>
      <c r="B14" s="75"/>
      <c r="C14" s="75"/>
      <c r="D14" s="75"/>
      <c r="E14" s="75"/>
      <c r="F14" s="75"/>
      <c r="G14" s="75"/>
      <c r="H14" s="75"/>
    </row>
    <row r="15" ht="52" customHeight="1" spans="1:8">
      <c r="A15" s="75" t="s">
        <v>14</v>
      </c>
      <c r="B15" s="75"/>
      <c r="C15" s="75"/>
      <c r="D15" s="75"/>
      <c r="E15" s="75"/>
      <c r="F15" s="75"/>
      <c r="G15" s="75"/>
      <c r="H15" s="75"/>
    </row>
    <row r="16" ht="52" customHeight="1" spans="1:8">
      <c r="A16" s="75" t="s">
        <v>15</v>
      </c>
      <c r="B16" s="75"/>
      <c r="C16" s="75"/>
      <c r="D16" s="75"/>
      <c r="E16" s="75"/>
      <c r="F16" s="75"/>
      <c r="G16" s="75"/>
      <c r="H16" s="75"/>
    </row>
    <row r="17" ht="35" customHeight="1" spans="1:8">
      <c r="A17" s="75" t="s">
        <v>16</v>
      </c>
      <c r="B17" s="75"/>
      <c r="C17" s="75"/>
      <c r="D17" s="75"/>
      <c r="E17" s="75"/>
      <c r="F17" s="75"/>
      <c r="G17" s="75"/>
      <c r="H17" s="75"/>
    </row>
    <row r="18" ht="40" customHeight="1" spans="1:8">
      <c r="A18" s="77" t="s">
        <v>17</v>
      </c>
      <c r="B18" s="75"/>
      <c r="C18" s="75"/>
      <c r="D18" s="75"/>
      <c r="E18" s="75"/>
      <c r="F18" s="75"/>
      <c r="G18" s="75"/>
      <c r="H18" s="75"/>
    </row>
    <row r="19" ht="52" customHeight="1" spans="1:8">
      <c r="A19" s="77" t="s">
        <v>18</v>
      </c>
      <c r="B19" s="75"/>
      <c r="C19" s="75"/>
      <c r="D19" s="75"/>
      <c r="E19" s="75"/>
      <c r="F19" s="75"/>
      <c r="G19" s="75"/>
      <c r="H19" s="75"/>
    </row>
    <row r="20" ht="30" customHeight="1" spans="1:8">
      <c r="A20" s="74" t="s">
        <v>19</v>
      </c>
      <c r="B20" s="74"/>
      <c r="C20" s="74"/>
      <c r="D20" s="74"/>
      <c r="E20" s="74"/>
      <c r="F20" s="74"/>
      <c r="G20" s="74"/>
      <c r="H20" s="74"/>
    </row>
    <row r="21" ht="30" customHeight="1" spans="1:8">
      <c r="A21" s="74" t="s">
        <v>20</v>
      </c>
      <c r="B21" s="74"/>
      <c r="C21" s="74"/>
      <c r="D21" s="74"/>
      <c r="E21" s="74"/>
      <c r="F21" s="74"/>
      <c r="G21" s="74"/>
      <c r="H21" s="74"/>
    </row>
    <row r="22" ht="121" customHeight="1" spans="1:8">
      <c r="A22" s="75" t="s">
        <v>21</v>
      </c>
      <c r="B22" s="75"/>
      <c r="C22" s="75"/>
      <c r="D22" s="75"/>
      <c r="E22" s="75"/>
      <c r="F22" s="75"/>
      <c r="G22" s="75"/>
      <c r="H22" s="75"/>
    </row>
    <row r="23" ht="147" customHeight="1" spans="1:8">
      <c r="A23" s="75" t="s">
        <v>22</v>
      </c>
      <c r="B23" s="75"/>
      <c r="C23" s="75"/>
      <c r="D23" s="75"/>
      <c r="E23" s="75"/>
      <c r="F23" s="75"/>
      <c r="G23" s="75"/>
      <c r="H23" s="75"/>
    </row>
    <row r="24" ht="48" customHeight="1" spans="1:8">
      <c r="A24" s="75" t="s">
        <v>23</v>
      </c>
      <c r="B24" s="75"/>
      <c r="C24" s="75"/>
      <c r="D24" s="75"/>
      <c r="E24" s="75"/>
      <c r="F24" s="75"/>
      <c r="G24" s="75"/>
      <c r="H24" s="75"/>
    </row>
    <row r="25" ht="45" customHeight="1" spans="1:8">
      <c r="A25" s="75" t="s">
        <v>24</v>
      </c>
      <c r="B25" s="75"/>
      <c r="C25" s="75"/>
      <c r="D25" s="75"/>
      <c r="E25" s="75"/>
      <c r="F25" s="75"/>
      <c r="G25" s="75"/>
      <c r="H25" s="75"/>
    </row>
    <row r="26" ht="41" customHeight="1" spans="1:8">
      <c r="A26" s="78" t="s">
        <v>25</v>
      </c>
      <c r="B26" s="78"/>
      <c r="C26" s="78"/>
      <c r="D26" s="78"/>
      <c r="E26" s="78"/>
      <c r="F26" s="78"/>
      <c r="G26" s="78"/>
      <c r="H26" s="78"/>
    </row>
    <row r="27" ht="69" customHeight="1"/>
  </sheetData>
  <sheetProtection algorithmName="SHA-512" hashValue="ElEBgWEQ6LJivc7QaGdlGBhay3kyyMlXy+RzE3ucNFWr/RITG6va+RtQzv+j7wEtDl6RcQHU4kU+lvWV/y+bqg==" saltValue="I5uc70aroXodQYiQetN/AQ==" spinCount="100000" sheet="1" formatColumns="0" formatRows="0" objects="1"/>
  <mergeCells count="26">
    <mergeCell ref="A1:H1"/>
    <mergeCell ref="A2:H2"/>
    <mergeCell ref="A3:H3"/>
    <mergeCell ref="A4:H4"/>
    <mergeCell ref="A5:H5"/>
    <mergeCell ref="A6:H6"/>
    <mergeCell ref="A7:H7"/>
    <mergeCell ref="A8:H8"/>
    <mergeCell ref="A9:H9"/>
    <mergeCell ref="A10:H10"/>
    <mergeCell ref="A11:H11"/>
    <mergeCell ref="A12:H12"/>
    <mergeCell ref="A13:H13"/>
    <mergeCell ref="A14:H14"/>
    <mergeCell ref="A15:H15"/>
    <mergeCell ref="A16:H16"/>
    <mergeCell ref="A17:H17"/>
    <mergeCell ref="A18:H18"/>
    <mergeCell ref="A19:H19"/>
    <mergeCell ref="A20:H20"/>
    <mergeCell ref="A21:H21"/>
    <mergeCell ref="A22:H22"/>
    <mergeCell ref="A23:H23"/>
    <mergeCell ref="A24:H24"/>
    <mergeCell ref="A25:H25"/>
    <mergeCell ref="A26:H26"/>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showZeros="0" view="pageBreakPreview" zoomScaleNormal="100" workbookViewId="0">
      <selection activeCell="E12" sqref="E12"/>
    </sheetView>
  </sheetViews>
  <sheetFormatPr defaultColWidth="9" defaultRowHeight="14.25" outlineLevelCol="5"/>
  <cols>
    <col min="1" max="1" width="7.125" style="10" customWidth="1"/>
    <col min="2" max="2" width="31.875" style="10" customWidth="1"/>
    <col min="3" max="3" width="10.875" style="10" customWidth="1"/>
    <col min="4" max="4" width="11.375" style="10" customWidth="1"/>
    <col min="5" max="5" width="12.625" style="10" customWidth="1"/>
    <col min="6" max="6" width="13.125" style="10" customWidth="1"/>
    <col min="7" max="7" width="10" customWidth="1"/>
  </cols>
  <sheetData>
    <row r="1" ht="29" customHeight="1" spans="1:6">
      <c r="A1" s="13" t="s">
        <v>26</v>
      </c>
      <c r="B1" s="13"/>
      <c r="C1" s="13"/>
      <c r="D1" s="13"/>
      <c r="E1" s="13"/>
      <c r="F1" s="13"/>
    </row>
    <row r="2" ht="29" customHeight="1" spans="1:6">
      <c r="A2" s="16" t="s">
        <v>27</v>
      </c>
      <c r="B2" s="16"/>
      <c r="C2" s="16"/>
      <c r="D2" s="16"/>
      <c r="E2" s="16"/>
      <c r="F2" s="16"/>
    </row>
    <row r="3" ht="29" customHeight="1" spans="1:6">
      <c r="A3" s="20" t="s">
        <v>28</v>
      </c>
      <c r="B3" s="20" t="s">
        <v>29</v>
      </c>
      <c r="C3" s="20" t="s">
        <v>30</v>
      </c>
      <c r="D3" s="20" t="s">
        <v>31</v>
      </c>
      <c r="E3" s="20" t="s">
        <v>32</v>
      </c>
      <c r="F3" s="20" t="s">
        <v>33</v>
      </c>
    </row>
    <row r="4" ht="29" customHeight="1" spans="1:6">
      <c r="A4" s="8" t="s">
        <v>34</v>
      </c>
      <c r="B4" s="26" t="s">
        <v>35</v>
      </c>
      <c r="C4" s="8"/>
      <c r="D4" s="66"/>
      <c r="E4" s="67"/>
      <c r="F4" s="68"/>
    </row>
    <row r="5" ht="29" customHeight="1" spans="1:6">
      <c r="A5" s="25" t="s">
        <v>36</v>
      </c>
      <c r="B5" s="26" t="s">
        <v>37</v>
      </c>
      <c r="C5" s="8"/>
      <c r="D5" s="66"/>
      <c r="E5" s="67"/>
      <c r="F5" s="69"/>
    </row>
    <row r="6" ht="29" customHeight="1" spans="1:6">
      <c r="A6" s="56" t="s">
        <v>38</v>
      </c>
      <c r="B6" s="26" t="s">
        <v>39</v>
      </c>
      <c r="C6" s="8" t="s">
        <v>40</v>
      </c>
      <c r="D6" s="66">
        <v>1</v>
      </c>
      <c r="E6" s="68">
        <f>IF(E10=0,0,ROUND(SUM(F9:F10,SUM(汇总表!E5:E10))*0.003,0))</f>
        <v>0</v>
      </c>
      <c r="F6" s="68" t="str">
        <f>IF(E6&gt;0,ROUND(D6*E6,0),"")</f>
        <v/>
      </c>
    </row>
    <row r="7" ht="29" customHeight="1" spans="1:6">
      <c r="A7" s="25" t="s">
        <v>41</v>
      </c>
      <c r="B7" s="26" t="s">
        <v>42</v>
      </c>
      <c r="C7" s="8" t="s">
        <v>40</v>
      </c>
      <c r="D7" s="66">
        <v>1</v>
      </c>
      <c r="E7" s="68">
        <f>IF(E6=0,0,1000000*0.4%)</f>
        <v>0</v>
      </c>
      <c r="F7" s="68" t="str">
        <f>IF(E7&gt;0,ROUND(D7*E7,0),"")</f>
        <v/>
      </c>
    </row>
    <row r="8" ht="29" customHeight="1" spans="1:6">
      <c r="A8" s="25" t="s">
        <v>43</v>
      </c>
      <c r="B8" s="26" t="s">
        <v>44</v>
      </c>
      <c r="C8" s="8"/>
      <c r="D8" s="66"/>
      <c r="E8" s="67"/>
      <c r="F8" s="68"/>
    </row>
    <row r="9" ht="29" customHeight="1" spans="1:6">
      <c r="A9" s="25" t="s">
        <v>45</v>
      </c>
      <c r="B9" s="26" t="s">
        <v>46</v>
      </c>
      <c r="C9" s="8" t="s">
        <v>40</v>
      </c>
      <c r="D9" s="66">
        <v>1</v>
      </c>
      <c r="E9" s="70"/>
      <c r="F9" s="68" t="str">
        <f>IF(E9&gt;0,ROUND(D9*E9,0),"")</f>
        <v/>
      </c>
    </row>
    <row r="10" ht="29" customHeight="1" spans="1:6">
      <c r="A10" s="25" t="s">
        <v>47</v>
      </c>
      <c r="B10" s="26" t="s">
        <v>48</v>
      </c>
      <c r="C10" s="8" t="s">
        <v>40</v>
      </c>
      <c r="D10" s="66">
        <v>1</v>
      </c>
      <c r="E10" s="70"/>
      <c r="F10" s="68" t="str">
        <f>IF(E10&gt;0,ROUND(D10*E10,0),"")</f>
        <v/>
      </c>
    </row>
    <row r="11" ht="29" customHeight="1" spans="1:6">
      <c r="A11" s="25"/>
      <c r="B11" s="26"/>
      <c r="C11" s="8"/>
      <c r="D11" s="66"/>
      <c r="E11" s="67"/>
      <c r="F11" s="69"/>
    </row>
    <row r="12" ht="29" customHeight="1" spans="1:6">
      <c r="A12" s="25"/>
      <c r="B12" s="26"/>
      <c r="C12" s="8"/>
      <c r="D12" s="66"/>
      <c r="E12" s="67"/>
      <c r="F12" s="69"/>
    </row>
    <row r="13" ht="29" customHeight="1" spans="1:6">
      <c r="A13" s="31" t="s">
        <v>49</v>
      </c>
      <c r="B13" s="32"/>
      <c r="C13" s="32"/>
      <c r="D13" s="32"/>
      <c r="E13" s="71"/>
      <c r="F13" s="72">
        <f>SUM(F4:F12)</f>
        <v>0</v>
      </c>
    </row>
  </sheetData>
  <sheetProtection formatColumns="0" formatRows="0"/>
  <mergeCells count="3">
    <mergeCell ref="A1:F1"/>
    <mergeCell ref="A2:F2"/>
    <mergeCell ref="A13:E13"/>
  </mergeCells>
  <printOptions horizontalCentered="1" verticalCentered="1"/>
  <pageMargins left="0.50125" right="0.50125" top="0.315" bottom="0.315" header="0" footer="0"/>
  <pageSetup paperSize="9" fitToWidth="0" fitToHeight="0" orientation="portrait"/>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2"/>
  <sheetViews>
    <sheetView showZeros="0" view="pageBreakPreview" zoomScaleNormal="100" topLeftCell="A68" workbookViewId="0">
      <selection activeCell="E78" sqref="E78"/>
    </sheetView>
  </sheetViews>
  <sheetFormatPr defaultColWidth="9" defaultRowHeight="14.25" outlineLevelCol="5"/>
  <cols>
    <col min="1" max="1" width="6.25" style="10" customWidth="1"/>
    <col min="2" max="2" width="28.125" style="10" customWidth="1"/>
    <col min="3" max="3" width="12.75" style="10" customWidth="1"/>
    <col min="4" max="4" width="11.375" style="11" customWidth="1"/>
    <col min="5" max="5" width="12.625" style="12" customWidth="1"/>
    <col min="6" max="6" width="13.125" style="10" customWidth="1"/>
  </cols>
  <sheetData>
    <row r="1" ht="29" customHeight="1" spans="1:6">
      <c r="A1" s="13" t="s">
        <v>50</v>
      </c>
      <c r="B1" s="13"/>
      <c r="C1" s="13"/>
      <c r="D1" s="14"/>
      <c r="E1" s="15"/>
      <c r="F1" s="13"/>
    </row>
    <row r="2" ht="29" customHeight="1" spans="1:6">
      <c r="A2" s="16" t="s">
        <v>51</v>
      </c>
      <c r="B2" s="16"/>
      <c r="C2" s="16"/>
      <c r="D2" s="17"/>
      <c r="E2" s="18"/>
      <c r="F2" s="16"/>
    </row>
    <row r="3" ht="29" customHeight="1" spans="1:6">
      <c r="A3" s="20" t="s">
        <v>28</v>
      </c>
      <c r="B3" s="20" t="s">
        <v>29</v>
      </c>
      <c r="C3" s="20" t="s">
        <v>30</v>
      </c>
      <c r="D3" s="21" t="s">
        <v>31</v>
      </c>
      <c r="E3" s="22" t="s">
        <v>32</v>
      </c>
      <c r="F3" s="20" t="s">
        <v>33</v>
      </c>
    </row>
    <row r="4" ht="38" customHeight="1" spans="1:6">
      <c r="A4" s="55"/>
      <c r="B4" s="20" t="s">
        <v>52</v>
      </c>
      <c r="C4" s="8"/>
      <c r="D4" s="27"/>
      <c r="E4" s="58"/>
      <c r="F4" s="36"/>
    </row>
    <row r="5" ht="29" customHeight="1" spans="1:6">
      <c r="A5" s="25" t="s">
        <v>53</v>
      </c>
      <c r="B5" s="26" t="s">
        <v>54</v>
      </c>
      <c r="C5" s="8"/>
      <c r="D5" s="27"/>
      <c r="E5" s="58"/>
      <c r="F5" s="9"/>
    </row>
    <row r="6" ht="29" customHeight="1" spans="1:6">
      <c r="A6" s="25" t="s">
        <v>55</v>
      </c>
      <c r="B6" s="26" t="s">
        <v>56</v>
      </c>
      <c r="C6" s="8"/>
      <c r="D6" s="27"/>
      <c r="E6" s="58"/>
      <c r="F6" s="9"/>
    </row>
    <row r="7" ht="29" customHeight="1" spans="1:6">
      <c r="A7" s="25" t="s">
        <v>38</v>
      </c>
      <c r="B7" s="26" t="s">
        <v>57</v>
      </c>
      <c r="C7" s="8" t="s">
        <v>58</v>
      </c>
      <c r="D7" s="44">
        <v>11.195</v>
      </c>
      <c r="E7" s="28"/>
      <c r="F7" s="9">
        <f t="shared" ref="F7:F9" si="0">D7*E7</f>
        <v>0</v>
      </c>
    </row>
    <row r="8" ht="29" customHeight="1" spans="1:6">
      <c r="A8" s="25" t="s">
        <v>41</v>
      </c>
      <c r="B8" s="26" t="s">
        <v>59</v>
      </c>
      <c r="C8" s="8" t="s">
        <v>60</v>
      </c>
      <c r="D8" s="44">
        <v>139</v>
      </c>
      <c r="E8" s="28"/>
      <c r="F8" s="9">
        <f t="shared" si="0"/>
        <v>0</v>
      </c>
    </row>
    <row r="9" ht="29" customHeight="1" spans="1:6">
      <c r="A9" s="79" t="s">
        <v>61</v>
      </c>
      <c r="B9" s="26" t="s">
        <v>62</v>
      </c>
      <c r="C9" s="8" t="s">
        <v>58</v>
      </c>
      <c r="D9" s="44">
        <v>61.7</v>
      </c>
      <c r="E9" s="28"/>
      <c r="F9" s="9">
        <f t="shared" si="0"/>
        <v>0</v>
      </c>
    </row>
    <row r="10" ht="29" customHeight="1" spans="1:6">
      <c r="A10" s="25" t="s">
        <v>63</v>
      </c>
      <c r="B10" s="26" t="s">
        <v>64</v>
      </c>
      <c r="C10" s="8"/>
      <c r="D10" s="44"/>
      <c r="E10" s="58"/>
      <c r="F10" s="9"/>
    </row>
    <row r="11" ht="29" customHeight="1" spans="1:6">
      <c r="A11" s="25" t="s">
        <v>41</v>
      </c>
      <c r="B11" s="26" t="s">
        <v>65</v>
      </c>
      <c r="C11" s="29" t="s">
        <v>58</v>
      </c>
      <c r="D11" s="44">
        <v>0.4</v>
      </c>
      <c r="E11" s="28"/>
      <c r="F11" s="9">
        <f t="shared" ref="F11:F16" si="1">D11*E11</f>
        <v>0</v>
      </c>
    </row>
    <row r="12" ht="29" customHeight="1" spans="1:6">
      <c r="A12" s="25"/>
      <c r="B12" s="20" t="s">
        <v>66</v>
      </c>
      <c r="C12" s="29"/>
      <c r="D12" s="27"/>
      <c r="E12" s="58"/>
      <c r="F12" s="36"/>
    </row>
    <row r="13" ht="29" customHeight="1" spans="1:6">
      <c r="A13" s="25" t="s">
        <v>53</v>
      </c>
      <c r="B13" s="26" t="s">
        <v>54</v>
      </c>
      <c r="C13" s="8"/>
      <c r="D13" s="27"/>
      <c r="E13" s="58"/>
      <c r="F13" s="9"/>
    </row>
    <row r="14" ht="29" customHeight="1" spans="1:6">
      <c r="A14" s="25" t="s">
        <v>55</v>
      </c>
      <c r="B14" s="26" t="s">
        <v>56</v>
      </c>
      <c r="C14" s="8"/>
      <c r="D14" s="27"/>
      <c r="E14" s="58"/>
      <c r="F14" s="9"/>
    </row>
    <row r="15" ht="29" customHeight="1" spans="1:6">
      <c r="A15" s="25" t="s">
        <v>38</v>
      </c>
      <c r="B15" s="26" t="s">
        <v>57</v>
      </c>
      <c r="C15" s="8" t="s">
        <v>58</v>
      </c>
      <c r="D15" s="27">
        <v>12.575</v>
      </c>
      <c r="E15" s="28"/>
      <c r="F15" s="9">
        <f t="shared" si="1"/>
        <v>0</v>
      </c>
    </row>
    <row r="16" ht="29" customHeight="1" spans="1:6">
      <c r="A16" s="25" t="s">
        <v>41</v>
      </c>
      <c r="B16" s="26" t="s">
        <v>59</v>
      </c>
      <c r="C16" s="8" t="s">
        <v>60</v>
      </c>
      <c r="D16" s="44">
        <v>99</v>
      </c>
      <c r="E16" s="28"/>
      <c r="F16" s="9">
        <f t="shared" si="1"/>
        <v>0</v>
      </c>
    </row>
    <row r="17" ht="29" customHeight="1" spans="1:6">
      <c r="A17" s="25" t="s">
        <v>63</v>
      </c>
      <c r="B17" s="26" t="s">
        <v>64</v>
      </c>
      <c r="C17" s="8"/>
      <c r="D17" s="27"/>
      <c r="E17" s="58"/>
      <c r="F17" s="9"/>
    </row>
    <row r="18" ht="29" customHeight="1" spans="1:6">
      <c r="A18" s="79" t="s">
        <v>61</v>
      </c>
      <c r="B18" s="38" t="s">
        <v>67</v>
      </c>
      <c r="C18" s="29" t="s">
        <v>58</v>
      </c>
      <c r="D18" s="30">
        <v>7.6</v>
      </c>
      <c r="E18" s="28"/>
      <c r="F18" s="9">
        <f t="shared" ref="F18:F21" si="2">D18*E18</f>
        <v>0</v>
      </c>
    </row>
    <row r="19" ht="29" customHeight="1" spans="1:6">
      <c r="A19" s="7">
        <v>207</v>
      </c>
      <c r="B19" s="38" t="s">
        <v>68</v>
      </c>
      <c r="C19" s="29"/>
      <c r="D19" s="30"/>
      <c r="E19" s="58"/>
      <c r="F19" s="9"/>
    </row>
    <row r="20" ht="29" customHeight="1" spans="1:6">
      <c r="A20" s="7" t="s">
        <v>69</v>
      </c>
      <c r="B20" s="38" t="s">
        <v>70</v>
      </c>
      <c r="C20" s="29"/>
      <c r="D20" s="30"/>
      <c r="E20" s="58"/>
      <c r="F20" s="36"/>
    </row>
    <row r="21" ht="29" customHeight="1" spans="1:6">
      <c r="A21" s="25" t="s">
        <v>38</v>
      </c>
      <c r="B21" s="26" t="s">
        <v>71</v>
      </c>
      <c r="C21" s="29" t="s">
        <v>58</v>
      </c>
      <c r="D21" s="30">
        <v>10.2</v>
      </c>
      <c r="E21" s="28"/>
      <c r="F21" s="9">
        <f t="shared" si="2"/>
        <v>0</v>
      </c>
    </row>
    <row r="22" ht="40" customHeight="1" spans="1:6">
      <c r="A22" s="25"/>
      <c r="B22" s="20" t="s">
        <v>72</v>
      </c>
      <c r="C22" s="8"/>
      <c r="D22" s="27"/>
      <c r="E22" s="58"/>
      <c r="F22" s="36"/>
    </row>
    <row r="23" ht="29" customHeight="1" spans="1:6">
      <c r="A23" s="25" t="s">
        <v>53</v>
      </c>
      <c r="B23" s="26" t="s">
        <v>54</v>
      </c>
      <c r="C23" s="8"/>
      <c r="D23" s="27"/>
      <c r="E23" s="58"/>
      <c r="F23" s="9"/>
    </row>
    <row r="24" ht="29" customHeight="1" spans="1:6">
      <c r="A24" s="25" t="s">
        <v>55</v>
      </c>
      <c r="B24" s="26" t="s">
        <v>56</v>
      </c>
      <c r="C24" s="8"/>
      <c r="D24" s="27"/>
      <c r="E24" s="58"/>
      <c r="F24" s="9"/>
    </row>
    <row r="25" ht="29" customHeight="1" spans="1:6">
      <c r="A25" s="25" t="s">
        <v>38</v>
      </c>
      <c r="B25" s="26" t="s">
        <v>57</v>
      </c>
      <c r="C25" s="8" t="s">
        <v>58</v>
      </c>
      <c r="D25" s="27">
        <v>32.6</v>
      </c>
      <c r="E25" s="28"/>
      <c r="F25" s="9">
        <f t="shared" ref="F25:F27" si="3">D25*E25</f>
        <v>0</v>
      </c>
    </row>
    <row r="26" ht="29" customHeight="1" spans="1:6">
      <c r="A26" s="25" t="s">
        <v>41</v>
      </c>
      <c r="B26" s="26" t="s">
        <v>59</v>
      </c>
      <c r="C26" s="8" t="s">
        <v>60</v>
      </c>
      <c r="D26" s="44">
        <v>74</v>
      </c>
      <c r="E26" s="28"/>
      <c r="F26" s="9">
        <f t="shared" si="3"/>
        <v>0</v>
      </c>
    </row>
    <row r="27" ht="29" customHeight="1" spans="1:6">
      <c r="A27" s="79" t="s">
        <v>61</v>
      </c>
      <c r="B27" s="26" t="s">
        <v>62</v>
      </c>
      <c r="C27" s="8" t="s">
        <v>58</v>
      </c>
      <c r="D27" s="44">
        <v>197.6</v>
      </c>
      <c r="E27" s="28"/>
      <c r="F27" s="9">
        <f t="shared" si="3"/>
        <v>0</v>
      </c>
    </row>
    <row r="28" ht="29" customHeight="1" spans="1:6">
      <c r="A28" s="25"/>
      <c r="B28" s="20" t="s">
        <v>73</v>
      </c>
      <c r="C28" s="8"/>
      <c r="D28" s="27"/>
      <c r="E28" s="58"/>
      <c r="F28" s="36"/>
    </row>
    <row r="29" ht="29" customHeight="1" spans="1:6">
      <c r="A29" s="8" t="s">
        <v>53</v>
      </c>
      <c r="B29" s="26" t="s">
        <v>54</v>
      </c>
      <c r="C29" s="8"/>
      <c r="D29" s="27"/>
      <c r="E29" s="58"/>
      <c r="F29" s="9"/>
    </row>
    <row r="30" ht="29" customHeight="1" spans="1:6">
      <c r="A30" s="25" t="s">
        <v>55</v>
      </c>
      <c r="B30" s="26" t="s">
        <v>56</v>
      </c>
      <c r="C30" s="8"/>
      <c r="D30" s="27"/>
      <c r="E30" s="58"/>
      <c r="F30" s="9"/>
    </row>
    <row r="31" ht="29" customHeight="1" spans="1:6">
      <c r="A31" s="25" t="s">
        <v>38</v>
      </c>
      <c r="B31" s="26" t="s">
        <v>57</v>
      </c>
      <c r="C31" s="8" t="s">
        <v>58</v>
      </c>
      <c r="D31" s="27">
        <v>8.18</v>
      </c>
      <c r="E31" s="28"/>
      <c r="F31" s="9">
        <f t="shared" ref="F31:F33" si="4">D31*E31</f>
        <v>0</v>
      </c>
    </row>
    <row r="32" ht="29" customHeight="1" spans="1:6">
      <c r="A32" s="25" t="s">
        <v>41</v>
      </c>
      <c r="B32" s="26" t="s">
        <v>59</v>
      </c>
      <c r="C32" s="8" t="s">
        <v>60</v>
      </c>
      <c r="D32" s="44">
        <v>57</v>
      </c>
      <c r="E32" s="28"/>
      <c r="F32" s="9">
        <f t="shared" si="4"/>
        <v>0</v>
      </c>
    </row>
    <row r="33" ht="29" customHeight="1" spans="1:6">
      <c r="A33" s="79" t="s">
        <v>61</v>
      </c>
      <c r="B33" s="26" t="s">
        <v>62</v>
      </c>
      <c r="C33" s="8" t="s">
        <v>58</v>
      </c>
      <c r="D33" s="44">
        <v>85.8</v>
      </c>
      <c r="E33" s="28"/>
      <c r="F33" s="9">
        <f t="shared" si="4"/>
        <v>0</v>
      </c>
    </row>
    <row r="34" ht="29" customHeight="1" spans="1:6">
      <c r="A34" s="25" t="s">
        <v>63</v>
      </c>
      <c r="B34" s="26" t="s">
        <v>64</v>
      </c>
      <c r="C34" s="8"/>
      <c r="D34" s="27"/>
      <c r="E34" s="58"/>
      <c r="F34" s="9"/>
    </row>
    <row r="35" ht="29" customHeight="1" spans="1:6">
      <c r="A35" s="25" t="s">
        <v>41</v>
      </c>
      <c r="B35" s="26" t="s">
        <v>65</v>
      </c>
      <c r="C35" s="29" t="s">
        <v>58</v>
      </c>
      <c r="D35" s="27">
        <v>2.7</v>
      </c>
      <c r="E35" s="28"/>
      <c r="F35" s="9">
        <f>D35*E35</f>
        <v>0</v>
      </c>
    </row>
    <row r="36" ht="29" customHeight="1" spans="1:6">
      <c r="A36" s="7">
        <v>207</v>
      </c>
      <c r="B36" s="38" t="s">
        <v>68</v>
      </c>
      <c r="C36" s="29"/>
      <c r="D36" s="52"/>
      <c r="E36" s="58"/>
      <c r="F36" s="36"/>
    </row>
    <row r="37" ht="29" customHeight="1" spans="1:6">
      <c r="A37" s="7" t="s">
        <v>69</v>
      </c>
      <c r="B37" s="38" t="s">
        <v>70</v>
      </c>
      <c r="C37" s="29"/>
      <c r="D37" s="52"/>
      <c r="E37" s="58"/>
      <c r="F37" s="36"/>
    </row>
    <row r="38" ht="29" customHeight="1" spans="1:6">
      <c r="A38" s="25" t="s">
        <v>38</v>
      </c>
      <c r="B38" s="26" t="s">
        <v>71</v>
      </c>
      <c r="C38" s="29" t="s">
        <v>58</v>
      </c>
      <c r="D38" s="52">
        <v>9.7</v>
      </c>
      <c r="E38" s="28"/>
      <c r="F38" s="9">
        <f>D38*E38</f>
        <v>0</v>
      </c>
    </row>
    <row r="39" ht="29" customHeight="1" spans="1:6">
      <c r="A39" s="25"/>
      <c r="B39" s="20" t="s">
        <v>74</v>
      </c>
      <c r="C39" s="8"/>
      <c r="D39" s="27"/>
      <c r="E39" s="58"/>
      <c r="F39" s="36">
        <f>F40+F53+F50</f>
        <v>0</v>
      </c>
    </row>
    <row r="40" ht="29" customHeight="1" spans="1:6">
      <c r="A40" s="8" t="s">
        <v>53</v>
      </c>
      <c r="B40" s="26" t="s">
        <v>54</v>
      </c>
      <c r="C40" s="8"/>
      <c r="D40" s="27"/>
      <c r="E40" s="58"/>
      <c r="F40" s="9"/>
    </row>
    <row r="41" ht="29" customHeight="1" spans="1:6">
      <c r="A41" s="25" t="s">
        <v>55</v>
      </c>
      <c r="B41" s="26" t="s">
        <v>56</v>
      </c>
      <c r="C41" s="8"/>
      <c r="D41" s="27"/>
      <c r="E41" s="58"/>
      <c r="F41" s="9"/>
    </row>
    <row r="42" ht="29" customHeight="1" spans="1:6">
      <c r="A42" s="25" t="s">
        <v>38</v>
      </c>
      <c r="B42" s="26" t="s">
        <v>62</v>
      </c>
      <c r="C42" s="8" t="s">
        <v>58</v>
      </c>
      <c r="D42" s="44">
        <v>47.3</v>
      </c>
      <c r="E42" s="28"/>
      <c r="F42" s="9">
        <f t="shared" ref="F42:F49" si="5">D42*E42</f>
        <v>0</v>
      </c>
    </row>
    <row r="43" ht="29" customHeight="1" spans="1:6">
      <c r="A43" s="7" t="s">
        <v>41</v>
      </c>
      <c r="B43" s="26" t="s">
        <v>75</v>
      </c>
      <c r="C43" s="29" t="s">
        <v>58</v>
      </c>
      <c r="D43" s="52">
        <v>2.6</v>
      </c>
      <c r="E43" s="28"/>
      <c r="F43" s="9">
        <f t="shared" si="5"/>
        <v>0</v>
      </c>
    </row>
    <row r="44" ht="29" customHeight="1" spans="1:6">
      <c r="A44" s="25" t="s">
        <v>61</v>
      </c>
      <c r="B44" s="26" t="s">
        <v>76</v>
      </c>
      <c r="C44" s="29" t="s">
        <v>58</v>
      </c>
      <c r="D44" s="27">
        <v>7.5475</v>
      </c>
      <c r="E44" s="28"/>
      <c r="F44" s="9">
        <f t="shared" si="5"/>
        <v>0</v>
      </c>
    </row>
    <row r="45" ht="29" customHeight="1" spans="1:6">
      <c r="A45" s="56" t="s">
        <v>77</v>
      </c>
      <c r="B45" s="26" t="s">
        <v>78</v>
      </c>
      <c r="C45" s="29" t="s">
        <v>58</v>
      </c>
      <c r="D45" s="27">
        <v>89.9</v>
      </c>
      <c r="E45" s="28"/>
      <c r="F45" s="9">
        <f t="shared" si="5"/>
        <v>0</v>
      </c>
    </row>
    <row r="46" ht="29" customHeight="1" spans="1:6">
      <c r="A46" s="56" t="s">
        <v>79</v>
      </c>
      <c r="B46" s="26" t="s">
        <v>80</v>
      </c>
      <c r="C46" s="8" t="s">
        <v>60</v>
      </c>
      <c r="D46" s="44">
        <v>49.6</v>
      </c>
      <c r="E46" s="28"/>
      <c r="F46" s="9">
        <f t="shared" si="5"/>
        <v>0</v>
      </c>
    </row>
    <row r="47" ht="29" customHeight="1" spans="1:6">
      <c r="A47" s="56" t="s">
        <v>81</v>
      </c>
      <c r="B47" s="26" t="s">
        <v>82</v>
      </c>
      <c r="C47" s="8" t="s">
        <v>58</v>
      </c>
      <c r="D47" s="27">
        <v>15.336</v>
      </c>
      <c r="E47" s="28"/>
      <c r="F47" s="9">
        <f t="shared" si="5"/>
        <v>0</v>
      </c>
    </row>
    <row r="48" ht="29" customHeight="1" spans="1:6">
      <c r="A48" s="56" t="s">
        <v>83</v>
      </c>
      <c r="B48" s="26" t="s">
        <v>84</v>
      </c>
      <c r="C48" s="8" t="s">
        <v>58</v>
      </c>
      <c r="D48" s="44">
        <v>76.7</v>
      </c>
      <c r="E48" s="28"/>
      <c r="F48" s="9">
        <f t="shared" si="5"/>
        <v>0</v>
      </c>
    </row>
    <row r="49" ht="29" customHeight="1" spans="1:6">
      <c r="A49" s="59" t="s">
        <v>85</v>
      </c>
      <c r="B49" s="60" t="s">
        <v>86</v>
      </c>
      <c r="C49" s="8" t="s">
        <v>60</v>
      </c>
      <c r="D49" s="61">
        <v>32</v>
      </c>
      <c r="E49" s="28"/>
      <c r="F49" s="9">
        <f t="shared" si="5"/>
        <v>0</v>
      </c>
    </row>
    <row r="50" ht="29" customHeight="1" spans="1:6">
      <c r="A50" s="46" t="s">
        <v>87</v>
      </c>
      <c r="B50" s="60" t="s">
        <v>88</v>
      </c>
      <c r="C50" s="62"/>
      <c r="D50" s="61">
        <v>0</v>
      </c>
      <c r="E50" s="58"/>
      <c r="F50" s="36"/>
    </row>
    <row r="51" ht="29" customHeight="1" spans="1:6">
      <c r="A51" s="46" t="s">
        <v>89</v>
      </c>
      <c r="B51" s="60" t="s">
        <v>90</v>
      </c>
      <c r="C51" s="62"/>
      <c r="D51" s="61">
        <v>0</v>
      </c>
      <c r="E51" s="58"/>
      <c r="F51" s="36"/>
    </row>
    <row r="52" ht="29" customHeight="1" spans="1:6">
      <c r="A52" s="46" t="s">
        <v>38</v>
      </c>
      <c r="B52" s="60" t="s">
        <v>91</v>
      </c>
      <c r="C52" s="62" t="s">
        <v>58</v>
      </c>
      <c r="D52" s="61">
        <v>182</v>
      </c>
      <c r="E52" s="28"/>
      <c r="F52" s="9">
        <f t="shared" ref="F52:F57" si="6">D52*E52</f>
        <v>0</v>
      </c>
    </row>
    <row r="53" ht="29" customHeight="1" spans="1:6">
      <c r="A53" s="25" t="s">
        <v>92</v>
      </c>
      <c r="B53" s="26" t="s">
        <v>93</v>
      </c>
      <c r="C53" s="8"/>
      <c r="D53" s="27"/>
      <c r="E53" s="58"/>
      <c r="F53" s="37">
        <f>F54</f>
        <v>0</v>
      </c>
    </row>
    <row r="54" ht="29" customHeight="1" spans="1:6">
      <c r="A54" s="25" t="s">
        <v>94</v>
      </c>
      <c r="B54" s="26" t="s">
        <v>95</v>
      </c>
      <c r="C54" s="8"/>
      <c r="D54" s="27"/>
      <c r="E54" s="58"/>
      <c r="F54" s="37"/>
    </row>
    <row r="55" ht="29" customHeight="1" spans="1:6">
      <c r="A55" s="25" t="s">
        <v>61</v>
      </c>
      <c r="B55" s="26" t="s">
        <v>96</v>
      </c>
      <c r="C55" s="8"/>
      <c r="D55" s="27"/>
      <c r="E55" s="58"/>
      <c r="F55" s="37"/>
    </row>
    <row r="56" ht="29" customHeight="1" spans="1:6">
      <c r="A56" s="25" t="s">
        <v>97</v>
      </c>
      <c r="B56" s="26" t="s">
        <v>98</v>
      </c>
      <c r="C56" s="8" t="s">
        <v>58</v>
      </c>
      <c r="D56" s="27">
        <v>149</v>
      </c>
      <c r="E56" s="28"/>
      <c r="F56" s="9">
        <f t="shared" si="6"/>
        <v>0</v>
      </c>
    </row>
    <row r="57" ht="29" customHeight="1" spans="1:6">
      <c r="A57" s="63" t="s">
        <v>99</v>
      </c>
      <c r="B57" s="26" t="s">
        <v>100</v>
      </c>
      <c r="C57" s="8" t="s">
        <v>58</v>
      </c>
      <c r="D57" s="27">
        <v>33</v>
      </c>
      <c r="E57" s="28"/>
      <c r="F57" s="9">
        <f t="shared" si="6"/>
        <v>0</v>
      </c>
    </row>
    <row r="58" ht="29" customHeight="1" spans="1:6">
      <c r="A58" s="8"/>
      <c r="B58" s="20" t="s">
        <v>101</v>
      </c>
      <c r="C58" s="8"/>
      <c r="D58" s="27"/>
      <c r="E58" s="58"/>
      <c r="F58" s="37"/>
    </row>
    <row r="59" ht="29" customHeight="1" spans="1:6">
      <c r="A59" s="25" t="s">
        <v>53</v>
      </c>
      <c r="B59" s="26" t="s">
        <v>54</v>
      </c>
      <c r="C59" s="8"/>
      <c r="D59" s="27"/>
      <c r="E59" s="58"/>
      <c r="F59" s="37"/>
    </row>
    <row r="60" ht="29" customHeight="1" spans="1:6">
      <c r="A60" s="25" t="s">
        <v>55</v>
      </c>
      <c r="B60" s="26" t="s">
        <v>56</v>
      </c>
      <c r="C60" s="8"/>
      <c r="D60" s="27"/>
      <c r="E60" s="58"/>
      <c r="F60" s="37"/>
    </row>
    <row r="61" ht="29" customHeight="1" spans="1:6">
      <c r="A61" s="25" t="s">
        <v>38</v>
      </c>
      <c r="B61" s="26" t="s">
        <v>78</v>
      </c>
      <c r="C61" s="29" t="s">
        <v>58</v>
      </c>
      <c r="D61" s="52">
        <v>27.32</v>
      </c>
      <c r="E61" s="28"/>
      <c r="F61" s="9">
        <f t="shared" ref="F61:F63" si="7">D61*E61</f>
        <v>0</v>
      </c>
    </row>
    <row r="62" ht="29" customHeight="1" spans="1:6">
      <c r="A62" s="7" t="s">
        <v>41</v>
      </c>
      <c r="B62" s="26" t="s">
        <v>80</v>
      </c>
      <c r="C62" s="8" t="s">
        <v>60</v>
      </c>
      <c r="D62" s="27">
        <v>113.8</v>
      </c>
      <c r="E62" s="28"/>
      <c r="F62" s="9">
        <f t="shared" si="7"/>
        <v>0</v>
      </c>
    </row>
    <row r="63" ht="29" customHeight="1" spans="1:6">
      <c r="A63" s="25" t="s">
        <v>61</v>
      </c>
      <c r="B63" s="26" t="s">
        <v>62</v>
      </c>
      <c r="C63" s="8" t="s">
        <v>58</v>
      </c>
      <c r="D63" s="64">
        <v>40</v>
      </c>
      <c r="E63" s="28"/>
      <c r="F63" s="9">
        <f t="shared" si="7"/>
        <v>0</v>
      </c>
    </row>
    <row r="64" ht="36" customHeight="1" spans="1:6">
      <c r="A64" s="8"/>
      <c r="B64" s="20" t="s">
        <v>102</v>
      </c>
      <c r="C64" s="8"/>
      <c r="D64" s="27"/>
      <c r="E64" s="58"/>
      <c r="F64" s="37"/>
    </row>
    <row r="65" ht="29" customHeight="1" spans="1:6">
      <c r="A65" s="8" t="s">
        <v>53</v>
      </c>
      <c r="B65" s="26" t="s">
        <v>54</v>
      </c>
      <c r="C65" s="8"/>
      <c r="D65" s="27"/>
      <c r="E65" s="58"/>
      <c r="F65" s="37"/>
    </row>
    <row r="66" ht="29" customHeight="1" spans="1:6">
      <c r="A66" s="25" t="s">
        <v>55</v>
      </c>
      <c r="B66" s="26" t="s">
        <v>56</v>
      </c>
      <c r="C66" s="8"/>
      <c r="D66" s="27"/>
      <c r="E66" s="58"/>
      <c r="F66" s="37"/>
    </row>
    <row r="67" ht="29" customHeight="1" spans="1:6">
      <c r="A67" s="25" t="s">
        <v>38</v>
      </c>
      <c r="B67" s="26" t="s">
        <v>103</v>
      </c>
      <c r="C67" s="8" t="s">
        <v>60</v>
      </c>
      <c r="D67" s="44">
        <v>228</v>
      </c>
      <c r="E67" s="28"/>
      <c r="F67" s="9">
        <f t="shared" ref="F64:F72" si="8">D67*E67</f>
        <v>0</v>
      </c>
    </row>
    <row r="68" ht="29" customHeight="1" spans="1:6">
      <c r="A68" s="7" t="s">
        <v>41</v>
      </c>
      <c r="B68" s="26" t="s">
        <v>78</v>
      </c>
      <c r="C68" s="29" t="s">
        <v>58</v>
      </c>
      <c r="D68" s="52">
        <v>85.93</v>
      </c>
      <c r="E68" s="28"/>
      <c r="F68" s="9">
        <f t="shared" si="8"/>
        <v>0</v>
      </c>
    </row>
    <row r="69" ht="29" customHeight="1" spans="1:6">
      <c r="A69" s="25" t="s">
        <v>61</v>
      </c>
      <c r="B69" s="26" t="s">
        <v>104</v>
      </c>
      <c r="C69" s="8" t="s">
        <v>58</v>
      </c>
      <c r="D69" s="44">
        <v>64.6</v>
      </c>
      <c r="E69" s="28"/>
      <c r="F69" s="9">
        <f t="shared" si="8"/>
        <v>0</v>
      </c>
    </row>
    <row r="70" ht="29" customHeight="1" spans="1:6">
      <c r="A70" s="56" t="s">
        <v>77</v>
      </c>
      <c r="B70" s="26" t="s">
        <v>105</v>
      </c>
      <c r="C70" s="8" t="s">
        <v>58</v>
      </c>
      <c r="D70" s="44">
        <v>322.1</v>
      </c>
      <c r="E70" s="28"/>
      <c r="F70" s="9">
        <f t="shared" si="8"/>
        <v>0</v>
      </c>
    </row>
    <row r="71" ht="29" customHeight="1" spans="1:6">
      <c r="A71" s="59" t="s">
        <v>79</v>
      </c>
      <c r="B71" s="60" t="s">
        <v>86</v>
      </c>
      <c r="C71" s="8" t="s">
        <v>60</v>
      </c>
      <c r="D71" s="44">
        <v>12</v>
      </c>
      <c r="E71" s="28"/>
      <c r="F71" s="9">
        <f t="shared" si="8"/>
        <v>0</v>
      </c>
    </row>
    <row r="72" ht="29" customHeight="1" spans="1:6">
      <c r="A72" s="63" t="s">
        <v>81</v>
      </c>
      <c r="B72" s="60" t="s">
        <v>106</v>
      </c>
      <c r="C72" s="8" t="s">
        <v>58</v>
      </c>
      <c r="D72" s="27">
        <v>4.07</v>
      </c>
      <c r="E72" s="28"/>
      <c r="F72" s="9">
        <f t="shared" si="8"/>
        <v>0</v>
      </c>
    </row>
    <row r="73" ht="29" customHeight="1" spans="1:6">
      <c r="A73" s="25" t="s">
        <v>63</v>
      </c>
      <c r="B73" s="26" t="s">
        <v>64</v>
      </c>
      <c r="C73" s="8"/>
      <c r="D73" s="27"/>
      <c r="E73" s="58"/>
      <c r="F73" s="37"/>
    </row>
    <row r="74" ht="29" customHeight="1" spans="1:6">
      <c r="A74" s="25" t="s">
        <v>41</v>
      </c>
      <c r="B74" s="26" t="s">
        <v>65</v>
      </c>
      <c r="C74" s="29" t="s">
        <v>58</v>
      </c>
      <c r="D74" s="27">
        <v>1.6</v>
      </c>
      <c r="E74" s="28"/>
      <c r="F74" s="9">
        <f t="shared" ref="F74:F77" si="9">D74*E74</f>
        <v>0</v>
      </c>
    </row>
    <row r="75" ht="29" customHeight="1" spans="1:6">
      <c r="A75" s="46" t="s">
        <v>87</v>
      </c>
      <c r="B75" s="60" t="s">
        <v>88</v>
      </c>
      <c r="C75" s="62"/>
      <c r="D75" s="61">
        <v>0</v>
      </c>
      <c r="E75" s="58"/>
      <c r="F75" s="9"/>
    </row>
    <row r="76" ht="29" customHeight="1" spans="1:6">
      <c r="A76" s="46" t="s">
        <v>89</v>
      </c>
      <c r="B76" s="60" t="s">
        <v>90</v>
      </c>
      <c r="C76" s="62"/>
      <c r="D76" s="61">
        <v>0</v>
      </c>
      <c r="E76" s="58"/>
      <c r="F76" s="9"/>
    </row>
    <row r="77" ht="29" customHeight="1" spans="1:6">
      <c r="A77" s="46" t="s">
        <v>38</v>
      </c>
      <c r="B77" s="60" t="s">
        <v>91</v>
      </c>
      <c r="C77" s="62" t="s">
        <v>58</v>
      </c>
      <c r="D77" s="61">
        <v>476</v>
      </c>
      <c r="E77" s="28"/>
      <c r="F77" s="9">
        <f t="shared" si="9"/>
        <v>0</v>
      </c>
    </row>
    <row r="78" ht="29" customHeight="1" spans="1:6">
      <c r="A78" s="25" t="s">
        <v>92</v>
      </c>
      <c r="B78" s="26" t="s">
        <v>93</v>
      </c>
      <c r="C78" s="8"/>
      <c r="D78" s="27"/>
      <c r="E78" s="58"/>
      <c r="F78" s="37"/>
    </row>
    <row r="79" ht="29" customHeight="1" spans="1:6">
      <c r="A79" s="25" t="s">
        <v>94</v>
      </c>
      <c r="B79" s="26" t="s">
        <v>95</v>
      </c>
      <c r="C79" s="8"/>
      <c r="D79" s="27"/>
      <c r="E79" s="58"/>
      <c r="F79" s="37"/>
    </row>
    <row r="80" ht="29" customHeight="1" spans="1:6">
      <c r="A80" s="25" t="s">
        <v>61</v>
      </c>
      <c r="B80" s="26" t="s">
        <v>96</v>
      </c>
      <c r="C80" s="8"/>
      <c r="D80" s="27"/>
      <c r="E80" s="58"/>
      <c r="F80" s="37"/>
    </row>
    <row r="81" ht="29" customHeight="1" spans="1:6">
      <c r="A81" s="25" t="s">
        <v>97</v>
      </c>
      <c r="B81" s="26" t="s">
        <v>98</v>
      </c>
      <c r="C81" s="8" t="s">
        <v>58</v>
      </c>
      <c r="D81" s="27">
        <v>476</v>
      </c>
      <c r="E81" s="28"/>
      <c r="F81" s="9">
        <f>D81*E81</f>
        <v>0</v>
      </c>
    </row>
    <row r="82" ht="29" customHeight="1" spans="1:6">
      <c r="A82" s="31" t="s">
        <v>107</v>
      </c>
      <c r="B82" s="32"/>
      <c r="C82" s="32"/>
      <c r="D82" s="33"/>
      <c r="E82" s="34"/>
      <c r="F82" s="65">
        <f>SUM(F4:F81)</f>
        <v>0</v>
      </c>
    </row>
  </sheetData>
  <sheetProtection algorithmName="SHA-512" hashValue="ldWGfduYH2BGEPIGPmVxcAVBdwvudTOnU5c1KX/yrxiOp/by/2A0claRHgC0yaDsXRmCF9i+MWiO2tMpy4I9Bw==" saltValue="ByJHn0wT17SVkX6+Jj6nzQ==" spinCount="100000" sheet="1" formatColumns="0" formatRows="0" objects="1"/>
  <mergeCells count="3">
    <mergeCell ref="A1:F1"/>
    <mergeCell ref="A2:F2"/>
    <mergeCell ref="A82:E82"/>
  </mergeCells>
  <printOptions horizontalCentered="1" verticalCentered="1"/>
  <pageMargins left="0.50125" right="0.50125" top="0.315" bottom="0.315" header="0" footer="0"/>
  <pageSetup paperSize="9" fitToWidth="0" fitToHeight="0"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7"/>
  <sheetViews>
    <sheetView showZeros="0" view="pageBreakPreview" zoomScaleNormal="100" topLeftCell="A76" workbookViewId="0">
      <selection activeCell="E84" sqref="E84"/>
    </sheetView>
  </sheetViews>
  <sheetFormatPr defaultColWidth="9" defaultRowHeight="14.25" outlineLevelCol="6"/>
  <cols>
    <col min="1" max="1" width="7.125" style="10" customWidth="1"/>
    <col min="2" max="2" width="28.7416666666667" style="10" customWidth="1"/>
    <col min="3" max="3" width="12.625" style="10" customWidth="1"/>
    <col min="4" max="4" width="11.375" style="11" customWidth="1"/>
    <col min="5" max="5" width="12.625" style="12" customWidth="1"/>
    <col min="6" max="6" width="13.2583333333333" style="10" customWidth="1"/>
    <col min="7" max="7" width="10" customWidth="1"/>
  </cols>
  <sheetData>
    <row r="1" ht="36" customHeight="1" spans="1:7">
      <c r="A1" s="13" t="s">
        <v>108</v>
      </c>
      <c r="B1" s="13"/>
      <c r="C1" s="13"/>
      <c r="D1" s="14"/>
      <c r="E1" s="15"/>
      <c r="F1" s="13"/>
    </row>
    <row r="2" ht="36" customHeight="1" spans="1:7">
      <c r="A2" s="16" t="s">
        <v>109</v>
      </c>
      <c r="B2" s="16"/>
      <c r="C2" s="16"/>
      <c r="D2" s="17"/>
      <c r="E2" s="18"/>
      <c r="F2" s="16"/>
    </row>
    <row r="3" ht="36" customHeight="1" spans="1:7">
      <c r="A3" s="19" t="s">
        <v>28</v>
      </c>
      <c r="B3" s="20" t="s">
        <v>29</v>
      </c>
      <c r="C3" s="20" t="s">
        <v>30</v>
      </c>
      <c r="D3" s="21" t="s">
        <v>31</v>
      </c>
      <c r="E3" s="22" t="s">
        <v>32</v>
      </c>
      <c r="F3" s="23" t="s">
        <v>33</v>
      </c>
    </row>
    <row r="4" ht="36" customHeight="1" spans="1:7">
      <c r="A4" s="39"/>
      <c r="B4" s="40" t="s">
        <v>52</v>
      </c>
      <c r="C4" s="41"/>
      <c r="D4" s="42"/>
      <c r="E4" s="43"/>
      <c r="F4" s="9"/>
    </row>
    <row r="5" ht="36" customHeight="1" spans="1:7">
      <c r="A5" s="25" t="s">
        <v>110</v>
      </c>
      <c r="B5" s="26" t="s">
        <v>111</v>
      </c>
      <c r="C5" s="8" t="s">
        <v>112</v>
      </c>
      <c r="D5" s="27"/>
      <c r="E5" s="43"/>
      <c r="F5" s="9"/>
    </row>
    <row r="6" ht="36" customHeight="1" spans="1:7">
      <c r="A6" s="25" t="s">
        <v>113</v>
      </c>
      <c r="B6" s="26" t="s">
        <v>114</v>
      </c>
      <c r="C6" s="8" t="s">
        <v>60</v>
      </c>
      <c r="D6" s="44">
        <v>2394</v>
      </c>
      <c r="E6" s="45"/>
      <c r="F6" s="9">
        <f t="shared" ref="F6:F10" si="0">D6*E6</f>
        <v>0</v>
      </c>
    </row>
    <row r="7" ht="36" customHeight="1" spans="1:7">
      <c r="A7" s="46" t="s">
        <v>115</v>
      </c>
      <c r="B7" s="47" t="s">
        <v>116</v>
      </c>
      <c r="C7" s="8"/>
      <c r="D7" s="44"/>
      <c r="E7" s="43"/>
      <c r="F7" s="9"/>
      <c r="G7" s="48"/>
    </row>
    <row r="8" ht="36" customHeight="1" spans="1:7">
      <c r="A8" s="46" t="s">
        <v>117</v>
      </c>
      <c r="B8" s="47" t="s">
        <v>118</v>
      </c>
      <c r="C8" s="8"/>
      <c r="D8" s="44"/>
      <c r="E8" s="43"/>
      <c r="F8" s="9"/>
      <c r="G8" s="48"/>
    </row>
    <row r="9" ht="36" customHeight="1" spans="1:7">
      <c r="A9" s="25" t="s">
        <v>38</v>
      </c>
      <c r="B9" s="26" t="s">
        <v>119</v>
      </c>
      <c r="C9" s="8" t="s">
        <v>60</v>
      </c>
      <c r="D9" s="44">
        <v>2347</v>
      </c>
      <c r="E9" s="45"/>
      <c r="F9" s="9">
        <f t="shared" si="0"/>
        <v>0</v>
      </c>
      <c r="G9" s="48"/>
    </row>
    <row r="10" ht="36" customHeight="1" spans="1:7">
      <c r="A10" s="8" t="s">
        <v>41</v>
      </c>
      <c r="B10" s="26" t="s">
        <v>120</v>
      </c>
      <c r="C10" s="8" t="s">
        <v>60</v>
      </c>
      <c r="D10" s="44">
        <v>47.1</v>
      </c>
      <c r="E10" s="45"/>
      <c r="F10" s="9">
        <f t="shared" si="0"/>
        <v>0</v>
      </c>
      <c r="G10" s="48"/>
    </row>
    <row r="11" ht="36" customHeight="1" spans="1:7">
      <c r="A11" s="8">
        <v>312</v>
      </c>
      <c r="B11" s="26" t="s">
        <v>121</v>
      </c>
      <c r="C11" s="8"/>
      <c r="D11" s="44"/>
      <c r="E11" s="43"/>
      <c r="F11" s="9"/>
      <c r="G11" s="48"/>
    </row>
    <row r="12" ht="36" customHeight="1" spans="1:7">
      <c r="A12" s="8" t="s">
        <v>122</v>
      </c>
      <c r="B12" s="26" t="s">
        <v>121</v>
      </c>
      <c r="C12" s="8"/>
      <c r="D12" s="44"/>
      <c r="E12" s="43"/>
      <c r="F12" s="9"/>
      <c r="G12" s="48"/>
    </row>
    <row r="13" ht="36" customHeight="1" spans="1:7">
      <c r="A13" s="25" t="s">
        <v>38</v>
      </c>
      <c r="B13" s="38" t="s">
        <v>123</v>
      </c>
      <c r="C13" s="8" t="s">
        <v>58</v>
      </c>
      <c r="D13" s="44">
        <v>61.74</v>
      </c>
      <c r="E13" s="45"/>
      <c r="F13" s="9">
        <f t="shared" ref="F13:F17" si="1">D13*E13</f>
        <v>0</v>
      </c>
      <c r="G13" s="48"/>
    </row>
    <row r="14" ht="36" customHeight="1" spans="1:7">
      <c r="A14" s="7" t="s">
        <v>124</v>
      </c>
      <c r="B14" s="49" t="s">
        <v>125</v>
      </c>
      <c r="C14" s="29"/>
      <c r="D14" s="30"/>
      <c r="E14" s="43"/>
      <c r="F14" s="50"/>
      <c r="G14" s="48"/>
    </row>
    <row r="15" ht="36" customHeight="1" spans="1:7">
      <c r="A15" s="25" t="s">
        <v>126</v>
      </c>
      <c r="B15" s="26" t="s">
        <v>127</v>
      </c>
      <c r="C15" s="8" t="s">
        <v>58</v>
      </c>
      <c r="D15" s="27">
        <v>37.7</v>
      </c>
      <c r="E15" s="45"/>
      <c r="F15" s="9">
        <f t="shared" si="1"/>
        <v>0</v>
      </c>
      <c r="G15" s="48"/>
    </row>
    <row r="16" ht="36" customHeight="1" spans="1:7">
      <c r="A16" s="25" t="s">
        <v>128</v>
      </c>
      <c r="B16" s="26" t="s">
        <v>129</v>
      </c>
      <c r="C16" s="8" t="s">
        <v>58</v>
      </c>
      <c r="D16" s="27">
        <v>6.3</v>
      </c>
      <c r="E16" s="45"/>
      <c r="F16" s="9">
        <f t="shared" si="1"/>
        <v>0</v>
      </c>
      <c r="G16" s="48"/>
    </row>
    <row r="17" ht="36" customHeight="1" spans="1:7">
      <c r="A17" s="39">
        <v>315</v>
      </c>
      <c r="B17" s="51" t="s">
        <v>130</v>
      </c>
      <c r="C17" s="29" t="s">
        <v>131</v>
      </c>
      <c r="D17" s="52">
        <v>166</v>
      </c>
      <c r="E17" s="45"/>
      <c r="F17" s="9">
        <f t="shared" si="1"/>
        <v>0</v>
      </c>
      <c r="G17" s="48"/>
    </row>
    <row r="18" ht="36" customHeight="1" spans="1:7">
      <c r="A18" s="41"/>
      <c r="B18" s="53" t="s">
        <v>66</v>
      </c>
      <c r="C18" s="41"/>
      <c r="D18" s="42"/>
      <c r="E18" s="43"/>
      <c r="F18" s="9"/>
      <c r="G18" s="48"/>
    </row>
    <row r="19" ht="36" customHeight="1" spans="1:7">
      <c r="A19" s="25" t="s">
        <v>110</v>
      </c>
      <c r="B19" s="26" t="s">
        <v>111</v>
      </c>
      <c r="C19" s="8"/>
      <c r="D19" s="27"/>
      <c r="E19" s="43"/>
      <c r="F19" s="9"/>
    </row>
    <row r="20" ht="36" customHeight="1" spans="1:7">
      <c r="A20" s="25" t="s">
        <v>113</v>
      </c>
      <c r="B20" s="26" t="s">
        <v>114</v>
      </c>
      <c r="C20" s="8" t="s">
        <v>60</v>
      </c>
      <c r="D20" s="27">
        <v>2614</v>
      </c>
      <c r="E20" s="45"/>
      <c r="F20" s="9">
        <f t="shared" ref="F20:F24" si="2">D20*E20</f>
        <v>0</v>
      </c>
    </row>
    <row r="21" ht="36" customHeight="1" spans="1:7">
      <c r="A21" s="8" t="s">
        <v>115</v>
      </c>
      <c r="B21" s="26" t="s">
        <v>116</v>
      </c>
      <c r="C21" s="8"/>
      <c r="D21" s="27"/>
      <c r="E21" s="43"/>
      <c r="F21" s="9"/>
    </row>
    <row r="22" ht="36" customHeight="1" spans="1:7">
      <c r="A22" s="8" t="s">
        <v>117</v>
      </c>
      <c r="B22" s="26" t="s">
        <v>118</v>
      </c>
      <c r="C22" s="8"/>
      <c r="D22" s="27"/>
      <c r="E22" s="43"/>
      <c r="F22" s="9"/>
    </row>
    <row r="23" ht="36" customHeight="1" spans="1:7">
      <c r="A23" s="25" t="s">
        <v>38</v>
      </c>
      <c r="B23" s="26" t="s">
        <v>119</v>
      </c>
      <c r="C23" s="8" t="s">
        <v>60</v>
      </c>
      <c r="D23" s="27">
        <v>2531</v>
      </c>
      <c r="E23" s="45"/>
      <c r="F23" s="9">
        <f t="shared" si="2"/>
        <v>0</v>
      </c>
    </row>
    <row r="24" ht="36" customHeight="1" spans="1:7">
      <c r="A24" s="8" t="s">
        <v>41</v>
      </c>
      <c r="B24" s="26" t="s">
        <v>120</v>
      </c>
      <c r="C24" s="8" t="s">
        <v>60</v>
      </c>
      <c r="D24" s="44">
        <v>82.8</v>
      </c>
      <c r="E24" s="45"/>
      <c r="F24" s="9">
        <f t="shared" si="2"/>
        <v>0</v>
      </c>
    </row>
    <row r="25" ht="36" customHeight="1" spans="1:7">
      <c r="A25" s="8" t="s">
        <v>124</v>
      </c>
      <c r="B25" s="26" t="s">
        <v>125</v>
      </c>
      <c r="C25" s="29"/>
      <c r="D25" s="30"/>
      <c r="E25" s="43"/>
      <c r="F25" s="54"/>
    </row>
    <row r="26" ht="36" customHeight="1" spans="1:7">
      <c r="A26" s="8" t="s">
        <v>132</v>
      </c>
      <c r="B26" s="26" t="s">
        <v>133</v>
      </c>
      <c r="C26" s="8" t="s">
        <v>58</v>
      </c>
      <c r="D26" s="27">
        <v>9.66</v>
      </c>
      <c r="E26" s="45"/>
      <c r="F26" s="9">
        <f t="shared" ref="F26:F30" si="3">D26*E26</f>
        <v>0</v>
      </c>
    </row>
    <row r="27" ht="36" customHeight="1" spans="1:7">
      <c r="A27" s="8" t="s">
        <v>128</v>
      </c>
      <c r="B27" s="26" t="s">
        <v>129</v>
      </c>
      <c r="C27" s="8" t="s">
        <v>58</v>
      </c>
      <c r="D27" s="27">
        <v>2.1</v>
      </c>
      <c r="E27" s="45"/>
      <c r="F27" s="9">
        <f t="shared" si="3"/>
        <v>0</v>
      </c>
    </row>
    <row r="28" ht="36" customHeight="1" spans="1:7">
      <c r="A28" s="41"/>
      <c r="B28" s="53" t="s">
        <v>72</v>
      </c>
      <c r="C28" s="41"/>
      <c r="D28" s="42"/>
      <c r="E28" s="43"/>
      <c r="F28" s="9"/>
    </row>
    <row r="29" ht="36" customHeight="1" spans="1:7">
      <c r="A29" s="25" t="s">
        <v>110</v>
      </c>
      <c r="B29" s="26" t="s">
        <v>111</v>
      </c>
      <c r="C29" s="8"/>
      <c r="D29" s="27"/>
      <c r="E29" s="43"/>
      <c r="F29" s="9"/>
    </row>
    <row r="30" ht="36" customHeight="1" spans="1:7">
      <c r="A30" s="25" t="s">
        <v>113</v>
      </c>
      <c r="B30" s="26" t="s">
        <v>114</v>
      </c>
      <c r="C30" s="8" t="s">
        <v>60</v>
      </c>
      <c r="D30" s="27">
        <v>6594</v>
      </c>
      <c r="E30" s="45"/>
      <c r="F30" s="9">
        <f t="shared" si="3"/>
        <v>0</v>
      </c>
    </row>
    <row r="31" ht="36" customHeight="1" spans="1:7">
      <c r="A31" s="8" t="s">
        <v>115</v>
      </c>
      <c r="B31" s="26" t="s">
        <v>116</v>
      </c>
      <c r="C31" s="8"/>
      <c r="D31" s="27"/>
      <c r="E31" s="43"/>
      <c r="F31" s="9"/>
      <c r="G31" s="48"/>
    </row>
    <row r="32" ht="36" customHeight="1" spans="1:7">
      <c r="A32" s="8" t="s">
        <v>117</v>
      </c>
      <c r="B32" s="26" t="s">
        <v>118</v>
      </c>
      <c r="C32" s="8"/>
      <c r="D32" s="27"/>
      <c r="E32" s="43"/>
      <c r="F32" s="9"/>
    </row>
    <row r="33" ht="36" customHeight="1" spans="1:6">
      <c r="A33" s="25" t="s">
        <v>38</v>
      </c>
      <c r="B33" s="26" t="s">
        <v>119</v>
      </c>
      <c r="C33" s="8" t="s">
        <v>60</v>
      </c>
      <c r="D33" s="27">
        <v>6594</v>
      </c>
      <c r="E33" s="45"/>
      <c r="F33" s="9">
        <f t="shared" ref="F33:F36" si="4">D33*E33</f>
        <v>0</v>
      </c>
    </row>
    <row r="34" ht="36" customHeight="1" spans="1:6">
      <c r="A34" s="8">
        <v>312</v>
      </c>
      <c r="B34" s="26" t="s">
        <v>121</v>
      </c>
      <c r="C34" s="8"/>
      <c r="D34" s="27"/>
      <c r="E34" s="43"/>
      <c r="F34" s="9"/>
    </row>
    <row r="35" ht="36" customHeight="1" spans="1:6">
      <c r="A35" s="8" t="s">
        <v>122</v>
      </c>
      <c r="B35" s="26" t="s">
        <v>121</v>
      </c>
      <c r="C35" s="8"/>
      <c r="D35" s="27"/>
      <c r="E35" s="43"/>
      <c r="F35" s="9"/>
    </row>
    <row r="36" ht="36" customHeight="1" spans="1:6">
      <c r="A36" s="8" t="s">
        <v>38</v>
      </c>
      <c r="B36" s="26" t="s">
        <v>123</v>
      </c>
      <c r="C36" s="8" t="s">
        <v>58</v>
      </c>
      <c r="D36" s="27">
        <v>200.16</v>
      </c>
      <c r="E36" s="45"/>
      <c r="F36" s="9">
        <f t="shared" si="4"/>
        <v>0</v>
      </c>
    </row>
    <row r="37" ht="36" customHeight="1" spans="1:6">
      <c r="A37" s="8" t="s">
        <v>124</v>
      </c>
      <c r="B37" s="26" t="s">
        <v>125</v>
      </c>
      <c r="C37" s="29"/>
      <c r="D37" s="30"/>
      <c r="E37" s="43"/>
      <c r="F37" s="50"/>
    </row>
    <row r="38" ht="36" customHeight="1" spans="1:6">
      <c r="A38" s="55" t="s">
        <v>126</v>
      </c>
      <c r="B38" s="26" t="s">
        <v>127</v>
      </c>
      <c r="C38" s="8" t="s">
        <v>58</v>
      </c>
      <c r="D38" s="27">
        <v>85.4</v>
      </c>
      <c r="E38" s="45"/>
      <c r="F38" s="9">
        <f t="shared" ref="F38:F41" si="5">D38*E38</f>
        <v>0</v>
      </c>
    </row>
    <row r="39" ht="36" customHeight="1" spans="1:6">
      <c r="A39" s="8" t="s">
        <v>132</v>
      </c>
      <c r="B39" s="26" t="s">
        <v>133</v>
      </c>
      <c r="C39" s="8" t="s">
        <v>58</v>
      </c>
      <c r="D39" s="44">
        <v>43.4315</v>
      </c>
      <c r="E39" s="45"/>
      <c r="F39" s="9">
        <f t="shared" si="5"/>
        <v>0</v>
      </c>
    </row>
    <row r="40" ht="36" customHeight="1" spans="1:6">
      <c r="A40" s="25" t="s">
        <v>128</v>
      </c>
      <c r="B40" s="26" t="s">
        <v>129</v>
      </c>
      <c r="C40" s="8" t="s">
        <v>58</v>
      </c>
      <c r="D40" s="27">
        <v>14.32</v>
      </c>
      <c r="E40" s="45"/>
      <c r="F40" s="9">
        <f t="shared" si="5"/>
        <v>0</v>
      </c>
    </row>
    <row r="41" ht="36" customHeight="1" spans="1:6">
      <c r="A41" s="39">
        <v>315</v>
      </c>
      <c r="B41" s="51" t="s">
        <v>134</v>
      </c>
      <c r="C41" s="8" t="s">
        <v>131</v>
      </c>
      <c r="D41" s="27">
        <v>499</v>
      </c>
      <c r="E41" s="45"/>
      <c r="F41" s="9">
        <f t="shared" si="5"/>
        <v>0</v>
      </c>
    </row>
    <row r="42" ht="36" customHeight="1" spans="1:6">
      <c r="A42" s="41"/>
      <c r="B42" s="53" t="s">
        <v>73</v>
      </c>
      <c r="C42" s="41"/>
      <c r="D42" s="42"/>
      <c r="E42" s="43"/>
      <c r="F42" s="9"/>
    </row>
    <row r="43" ht="36" customHeight="1" spans="1:6">
      <c r="A43" s="25" t="s">
        <v>110</v>
      </c>
      <c r="B43" s="26" t="s">
        <v>111</v>
      </c>
      <c r="C43" s="8"/>
      <c r="D43" s="27"/>
      <c r="E43" s="43"/>
      <c r="F43" s="9"/>
    </row>
    <row r="44" ht="36" customHeight="1" spans="1:6">
      <c r="A44" s="25" t="s">
        <v>113</v>
      </c>
      <c r="B44" s="26" t="s">
        <v>114</v>
      </c>
      <c r="C44" s="8" t="s">
        <v>60</v>
      </c>
      <c r="D44" s="27">
        <v>1693</v>
      </c>
      <c r="E44" s="45"/>
      <c r="F44" s="9">
        <f>D44*E44</f>
        <v>0</v>
      </c>
    </row>
    <row r="45" ht="36" customHeight="1" spans="1:6">
      <c r="A45" s="8" t="s">
        <v>115</v>
      </c>
      <c r="B45" s="26" t="s">
        <v>116</v>
      </c>
      <c r="C45" s="8"/>
      <c r="D45" s="27"/>
      <c r="E45" s="43"/>
      <c r="F45" s="9"/>
    </row>
    <row r="46" ht="36" customHeight="1" spans="1:6">
      <c r="A46" s="8" t="s">
        <v>117</v>
      </c>
      <c r="B46" s="26" t="s">
        <v>118</v>
      </c>
      <c r="C46" s="8"/>
      <c r="D46" s="27"/>
      <c r="E46" s="43"/>
      <c r="F46" s="9"/>
    </row>
    <row r="47" ht="36" customHeight="1" spans="1:6">
      <c r="A47" s="25" t="s">
        <v>38</v>
      </c>
      <c r="B47" s="26" t="s">
        <v>119</v>
      </c>
      <c r="C47" s="8" t="s">
        <v>60</v>
      </c>
      <c r="D47" s="27">
        <v>1693</v>
      </c>
      <c r="E47" s="45"/>
      <c r="F47" s="9">
        <f t="shared" ref="F47:F50" si="6">D47*E47</f>
        <v>0</v>
      </c>
    </row>
    <row r="48" ht="36" customHeight="1" spans="1:6">
      <c r="A48" s="8">
        <v>312</v>
      </c>
      <c r="B48" s="26" t="s">
        <v>121</v>
      </c>
      <c r="C48" s="8"/>
      <c r="D48" s="27"/>
      <c r="E48" s="43"/>
      <c r="F48" s="9"/>
    </row>
    <row r="49" ht="36" customHeight="1" spans="1:6">
      <c r="A49" s="8" t="s">
        <v>122</v>
      </c>
      <c r="B49" s="26" t="s">
        <v>121</v>
      </c>
      <c r="C49" s="8"/>
      <c r="D49" s="27"/>
      <c r="E49" s="43"/>
      <c r="F49" s="9"/>
    </row>
    <row r="50" ht="36" customHeight="1" spans="1:6">
      <c r="A50" s="25" t="s">
        <v>38</v>
      </c>
      <c r="B50" s="26" t="s">
        <v>123</v>
      </c>
      <c r="C50" s="8" t="s">
        <v>58</v>
      </c>
      <c r="D50" s="27">
        <v>85.86</v>
      </c>
      <c r="E50" s="45"/>
      <c r="F50" s="9">
        <f t="shared" si="6"/>
        <v>0</v>
      </c>
    </row>
    <row r="51" ht="36" customHeight="1" spans="1:6">
      <c r="A51" s="7" t="s">
        <v>124</v>
      </c>
      <c r="B51" s="49" t="s">
        <v>125</v>
      </c>
      <c r="C51" s="29"/>
      <c r="D51" s="30"/>
      <c r="E51" s="43"/>
      <c r="F51" s="50"/>
    </row>
    <row r="52" ht="36" customHeight="1" spans="1:6">
      <c r="A52" s="25" t="s">
        <v>128</v>
      </c>
      <c r="B52" s="26" t="s">
        <v>135</v>
      </c>
      <c r="C52" s="8" t="s">
        <v>58</v>
      </c>
      <c r="D52" s="27">
        <v>1.2</v>
      </c>
      <c r="E52" s="45"/>
      <c r="F52" s="9">
        <f>D52*E52</f>
        <v>0</v>
      </c>
    </row>
    <row r="53" ht="36" customHeight="1" spans="1:6">
      <c r="A53" s="41"/>
      <c r="B53" s="53" t="s">
        <v>74</v>
      </c>
      <c r="C53" s="41"/>
      <c r="D53" s="42"/>
      <c r="E53" s="43"/>
      <c r="F53" s="9">
        <f>F54+F56+F59+F63</f>
        <v>0</v>
      </c>
    </row>
    <row r="54" ht="36" customHeight="1" spans="1:6">
      <c r="A54" s="25" t="s">
        <v>110</v>
      </c>
      <c r="B54" s="26" t="s">
        <v>111</v>
      </c>
      <c r="C54" s="8"/>
      <c r="D54" s="27"/>
      <c r="E54" s="43"/>
      <c r="F54" s="9"/>
    </row>
    <row r="55" ht="36" customHeight="1" spans="1:6">
      <c r="A55" s="25" t="s">
        <v>113</v>
      </c>
      <c r="B55" s="26" t="s">
        <v>114</v>
      </c>
      <c r="C55" s="8" t="s">
        <v>60</v>
      </c>
      <c r="D55" s="27">
        <v>10977.5</v>
      </c>
      <c r="E55" s="45"/>
      <c r="F55" s="9">
        <f>D55*E55</f>
        <v>0</v>
      </c>
    </row>
    <row r="56" ht="36" customHeight="1" spans="1:6">
      <c r="A56" s="8" t="s">
        <v>115</v>
      </c>
      <c r="B56" s="26" t="s">
        <v>116</v>
      </c>
      <c r="C56" s="8"/>
      <c r="D56" s="27"/>
      <c r="E56" s="43"/>
      <c r="F56" s="9"/>
    </row>
    <row r="57" ht="36" customHeight="1" spans="1:6">
      <c r="A57" s="8" t="s">
        <v>117</v>
      </c>
      <c r="B57" s="26" t="s">
        <v>118</v>
      </c>
      <c r="C57" s="8"/>
      <c r="D57" s="27"/>
      <c r="E57" s="43"/>
      <c r="F57" s="9"/>
    </row>
    <row r="58" ht="36" customHeight="1" spans="1:6">
      <c r="A58" s="25" t="s">
        <v>38</v>
      </c>
      <c r="B58" s="26" t="s">
        <v>119</v>
      </c>
      <c r="C58" s="8" t="s">
        <v>60</v>
      </c>
      <c r="D58" s="27">
        <v>10977.5</v>
      </c>
      <c r="E58" s="45"/>
      <c r="F58" s="9">
        <f t="shared" ref="F58:F62" si="7">D58*E58</f>
        <v>0</v>
      </c>
    </row>
    <row r="59" ht="36" customHeight="1" spans="1:6">
      <c r="A59" s="8">
        <v>312</v>
      </c>
      <c r="B59" s="26" t="s">
        <v>121</v>
      </c>
      <c r="C59" s="8"/>
      <c r="D59" s="27"/>
      <c r="E59" s="43"/>
      <c r="F59" s="9"/>
    </row>
    <row r="60" ht="36" customHeight="1" spans="1:6">
      <c r="A60" s="8" t="s">
        <v>122</v>
      </c>
      <c r="B60" s="26" t="s">
        <v>121</v>
      </c>
      <c r="C60" s="41"/>
      <c r="D60" s="42"/>
      <c r="E60" s="43"/>
      <c r="F60" s="9"/>
    </row>
    <row r="61" ht="36" customHeight="1" spans="1:6">
      <c r="A61" s="25" t="s">
        <v>38</v>
      </c>
      <c r="B61" s="51" t="s">
        <v>136</v>
      </c>
      <c r="C61" s="41" t="s">
        <v>58</v>
      </c>
      <c r="D61" s="42">
        <v>76.6</v>
      </c>
      <c r="E61" s="45"/>
      <c r="F61" s="9">
        <f t="shared" si="7"/>
        <v>0</v>
      </c>
    </row>
    <row r="62" ht="36" customHeight="1" spans="1:6">
      <c r="A62" s="56" t="s">
        <v>41</v>
      </c>
      <c r="B62" s="51" t="s">
        <v>137</v>
      </c>
      <c r="C62" s="41" t="s">
        <v>58</v>
      </c>
      <c r="D62" s="42">
        <v>48.42</v>
      </c>
      <c r="E62" s="45"/>
      <c r="F62" s="9">
        <f t="shared" si="7"/>
        <v>0</v>
      </c>
    </row>
    <row r="63" ht="36" customHeight="1" spans="1:6">
      <c r="A63" s="7" t="s">
        <v>124</v>
      </c>
      <c r="B63" s="49" t="s">
        <v>125</v>
      </c>
      <c r="C63" s="29"/>
      <c r="D63" s="30"/>
      <c r="E63" s="43"/>
      <c r="F63" s="50"/>
    </row>
    <row r="64" ht="36" customHeight="1" spans="1:6">
      <c r="A64" s="55" t="s">
        <v>126</v>
      </c>
      <c r="B64" s="26" t="s">
        <v>127</v>
      </c>
      <c r="C64" s="8" t="s">
        <v>58</v>
      </c>
      <c r="D64" s="27">
        <v>169.5</v>
      </c>
      <c r="E64" s="45"/>
      <c r="F64" s="9">
        <f t="shared" ref="F64:F66" si="8">D64*E64</f>
        <v>0</v>
      </c>
    </row>
    <row r="65" ht="36" customHeight="1" spans="1:6">
      <c r="A65" s="55" t="s">
        <v>132</v>
      </c>
      <c r="B65" s="26" t="s">
        <v>138</v>
      </c>
      <c r="C65" s="8" t="s">
        <v>58</v>
      </c>
      <c r="D65" s="27">
        <v>31.885</v>
      </c>
      <c r="E65" s="45"/>
      <c r="F65" s="9">
        <f t="shared" si="8"/>
        <v>0</v>
      </c>
    </row>
    <row r="66" ht="36" customHeight="1" spans="1:6">
      <c r="A66" s="25" t="s">
        <v>128</v>
      </c>
      <c r="B66" s="26" t="s">
        <v>139</v>
      </c>
      <c r="C66" s="8" t="s">
        <v>58</v>
      </c>
      <c r="D66" s="44">
        <v>28.7</v>
      </c>
      <c r="E66" s="45"/>
      <c r="F66" s="9">
        <f t="shared" si="8"/>
        <v>0</v>
      </c>
    </row>
    <row r="67" ht="36" customHeight="1" spans="1:6">
      <c r="A67" s="41"/>
      <c r="B67" s="53" t="s">
        <v>101</v>
      </c>
      <c r="C67" s="41"/>
      <c r="D67" s="42"/>
      <c r="E67" s="43"/>
      <c r="F67" s="9"/>
    </row>
    <row r="68" ht="36" customHeight="1" spans="1:6">
      <c r="A68" s="25" t="s">
        <v>110</v>
      </c>
      <c r="B68" s="26" t="s">
        <v>111</v>
      </c>
      <c r="C68" s="8"/>
      <c r="D68" s="27"/>
      <c r="E68" s="43"/>
      <c r="F68" s="9"/>
    </row>
    <row r="69" ht="36" customHeight="1" spans="1:6">
      <c r="A69" s="25" t="s">
        <v>113</v>
      </c>
      <c r="B69" s="26" t="s">
        <v>114</v>
      </c>
      <c r="C69" s="8" t="s">
        <v>60</v>
      </c>
      <c r="D69" s="44">
        <v>2846</v>
      </c>
      <c r="E69" s="45"/>
      <c r="F69" s="9">
        <f>D69*E69</f>
        <v>0</v>
      </c>
    </row>
    <row r="70" ht="36" customHeight="1" spans="1:6">
      <c r="A70" s="8" t="s">
        <v>115</v>
      </c>
      <c r="B70" s="26" t="s">
        <v>116</v>
      </c>
      <c r="C70" s="8"/>
      <c r="D70" s="44"/>
      <c r="E70" s="43"/>
      <c r="F70" s="9"/>
    </row>
    <row r="71" ht="36" customHeight="1" spans="1:6">
      <c r="A71" s="8" t="s">
        <v>117</v>
      </c>
      <c r="B71" s="26" t="s">
        <v>118</v>
      </c>
      <c r="C71" s="8"/>
      <c r="D71" s="44"/>
      <c r="E71" s="43"/>
      <c r="F71" s="9"/>
    </row>
    <row r="72" ht="36" customHeight="1" spans="1:6">
      <c r="A72" s="25" t="s">
        <v>38</v>
      </c>
      <c r="B72" s="26" t="s">
        <v>119</v>
      </c>
      <c r="C72" s="8" t="s">
        <v>60</v>
      </c>
      <c r="D72" s="44">
        <v>2846</v>
      </c>
      <c r="E72" s="45"/>
      <c r="F72" s="9">
        <f>D72*E72</f>
        <v>0</v>
      </c>
    </row>
    <row r="73" ht="36" customHeight="1" spans="1:6">
      <c r="A73" s="7" t="s">
        <v>124</v>
      </c>
      <c r="B73" s="49" t="s">
        <v>125</v>
      </c>
      <c r="C73" s="29"/>
      <c r="D73" s="52"/>
      <c r="E73" s="43"/>
      <c r="F73" s="50"/>
    </row>
    <row r="74" ht="36" customHeight="1" spans="1:6">
      <c r="A74" s="7" t="s">
        <v>132</v>
      </c>
      <c r="B74" s="38" t="s">
        <v>140</v>
      </c>
      <c r="C74" s="29" t="s">
        <v>58</v>
      </c>
      <c r="D74" s="52">
        <v>45.1</v>
      </c>
      <c r="E74" s="45"/>
      <c r="F74" s="9">
        <f>D74*E74</f>
        <v>0</v>
      </c>
    </row>
    <row r="75" ht="36" customHeight="1" spans="1:6">
      <c r="A75" s="41"/>
      <c r="B75" s="53" t="s">
        <v>102</v>
      </c>
      <c r="C75" s="41"/>
      <c r="D75" s="42"/>
      <c r="E75" s="43"/>
      <c r="F75" s="9"/>
    </row>
    <row r="76" ht="36" customHeight="1" spans="1:6">
      <c r="A76" s="25" t="s">
        <v>110</v>
      </c>
      <c r="B76" s="26" t="s">
        <v>111</v>
      </c>
      <c r="C76" s="8"/>
      <c r="D76" s="27"/>
      <c r="E76" s="43"/>
      <c r="F76" s="9"/>
    </row>
    <row r="77" ht="36" customHeight="1" spans="1:6">
      <c r="A77" s="25" t="s">
        <v>113</v>
      </c>
      <c r="B77" s="26" t="s">
        <v>114</v>
      </c>
      <c r="C77" s="8" t="s">
        <v>60</v>
      </c>
      <c r="D77" s="27">
        <v>9647</v>
      </c>
      <c r="E77" s="45"/>
      <c r="F77" s="9">
        <f>D77*E77</f>
        <v>0</v>
      </c>
    </row>
    <row r="78" ht="36" customHeight="1" spans="1:6">
      <c r="A78" s="8" t="s">
        <v>115</v>
      </c>
      <c r="B78" s="26" t="s">
        <v>116</v>
      </c>
      <c r="C78" s="8"/>
      <c r="D78" s="27"/>
      <c r="E78" s="43"/>
      <c r="F78" s="9"/>
    </row>
    <row r="79" ht="36" customHeight="1" spans="1:6">
      <c r="A79" s="8" t="s">
        <v>117</v>
      </c>
      <c r="B79" s="26" t="s">
        <v>118</v>
      </c>
      <c r="C79" s="8"/>
      <c r="D79" s="27"/>
      <c r="E79" s="43"/>
      <c r="F79" s="9"/>
    </row>
    <row r="80" ht="36" customHeight="1" spans="1:6">
      <c r="A80" s="25" t="s">
        <v>38</v>
      </c>
      <c r="B80" s="26" t="s">
        <v>119</v>
      </c>
      <c r="C80" s="8" t="s">
        <v>60</v>
      </c>
      <c r="D80" s="27">
        <v>9647</v>
      </c>
      <c r="E80" s="45"/>
      <c r="F80" s="9">
        <f t="shared" ref="F80:F86" si="9">D80*E80</f>
        <v>0</v>
      </c>
    </row>
    <row r="81" ht="36" customHeight="1" spans="1:6">
      <c r="A81" s="8">
        <v>312</v>
      </c>
      <c r="B81" s="26" t="s">
        <v>121</v>
      </c>
      <c r="C81" s="8"/>
      <c r="D81" s="27"/>
      <c r="E81" s="43"/>
      <c r="F81" s="9"/>
    </row>
    <row r="82" ht="36" customHeight="1" spans="1:6">
      <c r="A82" s="8" t="s">
        <v>122</v>
      </c>
      <c r="B82" s="26" t="s">
        <v>141</v>
      </c>
      <c r="C82" s="41"/>
      <c r="D82" s="42"/>
      <c r="E82" s="43"/>
      <c r="F82" s="50"/>
    </row>
    <row r="83" ht="36" customHeight="1" spans="1:6">
      <c r="A83" s="25" t="s">
        <v>38</v>
      </c>
      <c r="B83" s="51" t="s">
        <v>142</v>
      </c>
      <c r="C83" s="41" t="s">
        <v>58</v>
      </c>
      <c r="D83" s="57">
        <v>322.8</v>
      </c>
      <c r="E83" s="45"/>
      <c r="F83" s="9">
        <f t="shared" si="9"/>
        <v>0</v>
      </c>
    </row>
    <row r="84" ht="36" customHeight="1" spans="1:6">
      <c r="A84" s="7" t="s">
        <v>124</v>
      </c>
      <c r="B84" s="49" t="s">
        <v>125</v>
      </c>
      <c r="C84" s="29"/>
      <c r="D84" s="30"/>
      <c r="E84" s="43"/>
      <c r="F84" s="50"/>
    </row>
    <row r="85" ht="36" customHeight="1" spans="1:6">
      <c r="A85" s="25" t="s">
        <v>126</v>
      </c>
      <c r="B85" s="26" t="s">
        <v>127</v>
      </c>
      <c r="C85" s="8" t="s">
        <v>58</v>
      </c>
      <c r="D85" s="44">
        <v>7</v>
      </c>
      <c r="E85" s="45"/>
      <c r="F85" s="9">
        <f>D85*E85</f>
        <v>0</v>
      </c>
    </row>
    <row r="86" ht="36" customHeight="1" spans="1:6">
      <c r="A86" s="25" t="s">
        <v>128</v>
      </c>
      <c r="B86" s="26" t="s">
        <v>143</v>
      </c>
      <c r="C86" s="8" t="s">
        <v>58</v>
      </c>
      <c r="D86" s="27">
        <v>11.5</v>
      </c>
      <c r="E86" s="45"/>
      <c r="F86" s="9">
        <f t="shared" si="9"/>
        <v>0</v>
      </c>
    </row>
    <row r="87" ht="36" customHeight="1" spans="1:6">
      <c r="A87" s="31" t="s">
        <v>144</v>
      </c>
      <c r="B87" s="32"/>
      <c r="C87" s="32"/>
      <c r="D87" s="33"/>
      <c r="E87" s="34"/>
      <c r="F87" s="35">
        <f>SUM(F4:F86)</f>
        <v>0</v>
      </c>
    </row>
  </sheetData>
  <sheetProtection algorithmName="SHA-512" hashValue="yfYYnFXVggrjWgcFxO8VgMRGKpkNNv6M7LoKgruc5pBAxv81vmRiuhfIs6eyTCHLajYKxEkQojueAHK/9m9qsQ==" saltValue="iJASDMbJIV4JeMFLaYIqgQ==" spinCount="100000" sheet="1" formatColumns="0" formatRows="0" objects="1"/>
  <mergeCells count="3">
    <mergeCell ref="A1:F1"/>
    <mergeCell ref="A2:F2"/>
    <mergeCell ref="A87:E87"/>
  </mergeCells>
  <printOptions horizontalCentered="1" verticalCentered="1"/>
  <pageMargins left="0.50125" right="0.50125" top="0.315" bottom="0.315" header="0" footer="0"/>
  <pageSetup paperSize="9" fitToWidth="0" fitToHeight="0"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Zeros="0" view="pageBreakPreview" zoomScaleNormal="100" defaultGridColor="0" colorId="9" topLeftCell="A8" workbookViewId="0">
      <selection activeCell="D21" sqref="D21"/>
    </sheetView>
  </sheetViews>
  <sheetFormatPr defaultColWidth="9" defaultRowHeight="14.25" outlineLevelCol="5"/>
  <cols>
    <col min="1" max="1" width="7.125" style="10" customWidth="1"/>
    <col min="2" max="2" width="28.825" style="10" customWidth="1"/>
    <col min="3" max="3" width="12.625" style="10" customWidth="1"/>
    <col min="4" max="4" width="12.125" style="11" customWidth="1"/>
    <col min="5" max="5" width="12.625" style="12" customWidth="1"/>
    <col min="6" max="6" width="12.625" style="10" customWidth="1"/>
  </cols>
  <sheetData>
    <row r="1" ht="33" customHeight="1" spans="1:6">
      <c r="A1" s="13" t="s">
        <v>145</v>
      </c>
      <c r="B1" s="13"/>
      <c r="C1" s="13"/>
      <c r="D1" s="14"/>
      <c r="E1" s="15"/>
      <c r="F1" s="13"/>
    </row>
    <row r="2" ht="33" customHeight="1" spans="1:6">
      <c r="A2" s="16" t="s">
        <v>109</v>
      </c>
      <c r="B2" s="16"/>
      <c r="C2" s="16"/>
      <c r="D2" s="17"/>
      <c r="E2" s="18"/>
      <c r="F2" s="16"/>
    </row>
    <row r="3" ht="33" customHeight="1" spans="1:6">
      <c r="A3" s="20" t="s">
        <v>28</v>
      </c>
      <c r="B3" s="20" t="s">
        <v>29</v>
      </c>
      <c r="C3" s="20" t="s">
        <v>30</v>
      </c>
      <c r="D3" s="21" t="s">
        <v>31</v>
      </c>
      <c r="E3" s="22" t="s">
        <v>32</v>
      </c>
      <c r="F3" s="20" t="s">
        <v>33</v>
      </c>
    </row>
    <row r="4" ht="42" customHeight="1" spans="1:6">
      <c r="A4" s="20"/>
      <c r="B4" s="20" t="s">
        <v>52</v>
      </c>
      <c r="C4" s="20"/>
      <c r="D4" s="21"/>
      <c r="E4" s="24"/>
      <c r="F4" s="36"/>
    </row>
    <row r="5" ht="33" customHeight="1" spans="1:6">
      <c r="A5" s="8">
        <v>419</v>
      </c>
      <c r="B5" s="26" t="s">
        <v>146</v>
      </c>
      <c r="C5" s="8"/>
      <c r="D5" s="27"/>
      <c r="E5" s="24"/>
      <c r="F5" s="37"/>
    </row>
    <row r="6" ht="33" customHeight="1" spans="1:6">
      <c r="A6" s="8" t="s">
        <v>147</v>
      </c>
      <c r="B6" s="26" t="s">
        <v>148</v>
      </c>
      <c r="C6" s="8"/>
      <c r="D6" s="27"/>
      <c r="E6" s="24"/>
      <c r="F6" s="37"/>
    </row>
    <row r="7" ht="33" customHeight="1" spans="1:6">
      <c r="A7" s="8" t="s">
        <v>38</v>
      </c>
      <c r="B7" s="26" t="s">
        <v>149</v>
      </c>
      <c r="C7" s="8" t="s">
        <v>58</v>
      </c>
      <c r="D7" s="27">
        <v>0.6</v>
      </c>
      <c r="E7" s="28"/>
      <c r="F7" s="37">
        <f>D7*E7</f>
        <v>0</v>
      </c>
    </row>
    <row r="8" ht="33" customHeight="1" spans="1:6">
      <c r="A8" s="29">
        <v>422</v>
      </c>
      <c r="B8" s="38" t="s">
        <v>150</v>
      </c>
      <c r="C8" s="29" t="s">
        <v>151</v>
      </c>
      <c r="D8" s="30">
        <v>1</v>
      </c>
      <c r="E8" s="28"/>
      <c r="F8" s="37">
        <f>D8*E8</f>
        <v>0</v>
      </c>
    </row>
    <row r="9" ht="45" customHeight="1" spans="1:6">
      <c r="A9" s="7"/>
      <c r="B9" s="20" t="s">
        <v>73</v>
      </c>
      <c r="C9" s="29"/>
      <c r="D9" s="30"/>
      <c r="E9" s="24"/>
      <c r="F9" s="36"/>
    </row>
    <row r="10" ht="33" customHeight="1" spans="1:6">
      <c r="A10" s="8">
        <v>419</v>
      </c>
      <c r="B10" s="26" t="s">
        <v>146</v>
      </c>
      <c r="C10" s="8"/>
      <c r="D10" s="27"/>
      <c r="E10" s="24"/>
      <c r="F10" s="37">
        <f>F11</f>
        <v>0</v>
      </c>
    </row>
    <row r="11" ht="33" customHeight="1" spans="1:6">
      <c r="A11" s="8" t="s">
        <v>147</v>
      </c>
      <c r="B11" s="26" t="s">
        <v>148</v>
      </c>
      <c r="C11" s="8"/>
      <c r="D11" s="27"/>
      <c r="E11" s="24"/>
      <c r="F11" s="37"/>
    </row>
    <row r="12" ht="33" customHeight="1" spans="1:6">
      <c r="A12" s="8" t="s">
        <v>38</v>
      </c>
      <c r="B12" s="26" t="s">
        <v>149</v>
      </c>
      <c r="C12" s="8" t="s">
        <v>58</v>
      </c>
      <c r="D12" s="27">
        <v>3.4</v>
      </c>
      <c r="E12" s="28"/>
      <c r="F12" s="37">
        <f>D12*E12</f>
        <v>0</v>
      </c>
    </row>
    <row r="13" ht="33" customHeight="1" spans="1:6">
      <c r="A13" s="29">
        <v>422</v>
      </c>
      <c r="B13" s="38" t="s">
        <v>150</v>
      </c>
      <c r="C13" s="29" t="s">
        <v>151</v>
      </c>
      <c r="D13" s="30">
        <v>6</v>
      </c>
      <c r="E13" s="28"/>
      <c r="F13" s="37">
        <f>D13*E13</f>
        <v>0</v>
      </c>
    </row>
    <row r="14" ht="41" customHeight="1" spans="1:6">
      <c r="A14" s="25"/>
      <c r="B14" s="20" t="s">
        <v>102</v>
      </c>
      <c r="C14" s="8"/>
      <c r="D14" s="27"/>
      <c r="E14" s="24"/>
      <c r="F14" s="36">
        <f>F15</f>
        <v>0</v>
      </c>
    </row>
    <row r="15" ht="33" customHeight="1" spans="1:6">
      <c r="A15" s="8">
        <v>419</v>
      </c>
      <c r="B15" s="26" t="s">
        <v>146</v>
      </c>
      <c r="C15" s="8"/>
      <c r="D15" s="27"/>
      <c r="E15" s="24"/>
      <c r="F15" s="37"/>
    </row>
    <row r="16" ht="33" customHeight="1" spans="1:6">
      <c r="A16" s="8" t="s">
        <v>147</v>
      </c>
      <c r="B16" s="26" t="s">
        <v>148</v>
      </c>
      <c r="C16" s="8"/>
      <c r="D16" s="27"/>
      <c r="E16" s="24"/>
      <c r="F16" s="37"/>
    </row>
    <row r="17" ht="33" customHeight="1" spans="1:6">
      <c r="A17" s="8" t="s">
        <v>38</v>
      </c>
      <c r="B17" s="26" t="s">
        <v>149</v>
      </c>
      <c r="C17" s="8" t="s">
        <v>58</v>
      </c>
      <c r="D17" s="27">
        <v>0.6</v>
      </c>
      <c r="E17" s="28"/>
      <c r="F17" s="37">
        <f>D17*E17</f>
        <v>0</v>
      </c>
    </row>
    <row r="18" ht="33" customHeight="1" spans="1:6">
      <c r="A18" s="29">
        <v>422</v>
      </c>
      <c r="B18" s="38" t="s">
        <v>150</v>
      </c>
      <c r="C18" s="29" t="s">
        <v>151</v>
      </c>
      <c r="D18" s="30">
        <v>1</v>
      </c>
      <c r="E18" s="28"/>
      <c r="F18" s="37">
        <f>D18*E18</f>
        <v>0</v>
      </c>
    </row>
    <row r="19" ht="33" customHeight="1" spans="1:6">
      <c r="A19" s="31" t="s">
        <v>152</v>
      </c>
      <c r="B19" s="32"/>
      <c r="C19" s="32"/>
      <c r="D19" s="33"/>
      <c r="E19" s="34"/>
      <c r="F19" s="35">
        <f>SUM(F4:F18)</f>
        <v>0</v>
      </c>
    </row>
  </sheetData>
  <sheetProtection algorithmName="SHA-512" hashValue="0oHnHgROYOfnFzT/6wE5vVx7MeqyE3x8jFLkvHSElGFFhO1u6hD2zjQ9tcT2dU3Q0giEHapxhS2IYtZdk3bMIA==" saltValue="QDS4S7WxGkQ8wsbMnqP41w==" spinCount="100000" sheet="1" formatColumns="0" formatRows="0" objects="1"/>
  <mergeCells count="3">
    <mergeCell ref="A1:F1"/>
    <mergeCell ref="A2:F2"/>
    <mergeCell ref="A19:E19"/>
  </mergeCells>
  <pageMargins left="0.75" right="0.75" top="1" bottom="1" header="0.5" footer="0.5"/>
  <pageSetup paperSize="9" scale="94"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8"/>
  <sheetViews>
    <sheetView showZeros="0" view="pageBreakPreview" zoomScale="85" zoomScaleNormal="100" topLeftCell="A20" workbookViewId="0">
      <selection activeCell="E30" sqref="E30"/>
    </sheetView>
  </sheetViews>
  <sheetFormatPr defaultColWidth="9" defaultRowHeight="14.25" outlineLevelCol="5"/>
  <cols>
    <col min="1" max="1" width="7.125" style="10" customWidth="1"/>
    <col min="2" max="2" width="28.7416666666667" style="10" customWidth="1"/>
    <col min="3" max="3" width="12.75" style="10" customWidth="1"/>
    <col min="4" max="4" width="11.375" style="11" customWidth="1"/>
    <col min="5" max="5" width="12.625" style="12" customWidth="1"/>
    <col min="6" max="6" width="13.25" style="10" customWidth="1"/>
    <col min="7" max="7" width="10" customWidth="1"/>
  </cols>
  <sheetData>
    <row r="1" ht="36" customHeight="1" spans="1:6">
      <c r="A1" s="13" t="s">
        <v>153</v>
      </c>
      <c r="B1" s="13"/>
      <c r="C1" s="13"/>
      <c r="D1" s="14"/>
      <c r="E1" s="15"/>
      <c r="F1" s="13"/>
    </row>
    <row r="2" ht="36" customHeight="1" spans="1:6">
      <c r="A2" s="16" t="s">
        <v>109</v>
      </c>
      <c r="B2" s="16"/>
      <c r="C2" s="16"/>
      <c r="D2" s="17"/>
      <c r="E2" s="18"/>
      <c r="F2" s="16"/>
    </row>
    <row r="3" ht="36" customHeight="1" spans="1:6">
      <c r="A3" s="19" t="s">
        <v>28</v>
      </c>
      <c r="B3" s="20" t="s">
        <v>29</v>
      </c>
      <c r="C3" s="20" t="s">
        <v>30</v>
      </c>
      <c r="D3" s="21" t="s">
        <v>31</v>
      </c>
      <c r="E3" s="22" t="s">
        <v>32</v>
      </c>
      <c r="F3" s="23" t="s">
        <v>33</v>
      </c>
    </row>
    <row r="4" ht="36" customHeight="1" spans="1:6">
      <c r="A4" s="19"/>
      <c r="B4" s="20" t="s">
        <v>52</v>
      </c>
      <c r="C4" s="20"/>
      <c r="D4" s="21"/>
      <c r="E4" s="24"/>
      <c r="F4" s="9"/>
    </row>
    <row r="5" ht="36" customHeight="1" spans="1:6">
      <c r="A5" s="25">
        <v>602</v>
      </c>
      <c r="B5" s="26" t="s">
        <v>154</v>
      </c>
      <c r="C5" s="8"/>
      <c r="D5" s="27"/>
      <c r="E5" s="24"/>
      <c r="F5" s="9"/>
    </row>
    <row r="6" ht="36" customHeight="1" spans="1:6">
      <c r="A6" s="25" t="s">
        <v>155</v>
      </c>
      <c r="B6" s="26" t="s">
        <v>156</v>
      </c>
      <c r="C6" s="8"/>
      <c r="D6" s="27"/>
      <c r="E6" s="24"/>
      <c r="F6" s="9"/>
    </row>
    <row r="7" ht="36" customHeight="1" spans="1:6">
      <c r="A7" s="25" t="s">
        <v>38</v>
      </c>
      <c r="B7" s="26" t="s">
        <v>157</v>
      </c>
      <c r="C7" s="8" t="s">
        <v>158</v>
      </c>
      <c r="D7" s="27">
        <v>4</v>
      </c>
      <c r="E7" s="28"/>
      <c r="F7" s="9">
        <f t="shared" ref="F7:F12" si="0">D7*E7</f>
        <v>0</v>
      </c>
    </row>
    <row r="8" ht="36" customHeight="1" spans="1:6">
      <c r="A8" s="25" t="s">
        <v>159</v>
      </c>
      <c r="B8" s="26" t="s">
        <v>160</v>
      </c>
      <c r="C8" s="8"/>
      <c r="D8" s="27"/>
      <c r="E8" s="24"/>
      <c r="F8" s="9"/>
    </row>
    <row r="9" ht="36" customHeight="1" spans="1:6">
      <c r="A9" s="25" t="s">
        <v>161</v>
      </c>
      <c r="B9" s="26" t="s">
        <v>162</v>
      </c>
      <c r="C9" s="8"/>
      <c r="D9" s="27"/>
      <c r="E9" s="24"/>
      <c r="F9" s="9"/>
    </row>
    <row r="10" ht="36" customHeight="1" spans="1:6">
      <c r="A10" s="25" t="s">
        <v>38</v>
      </c>
      <c r="B10" s="26" t="s">
        <v>163</v>
      </c>
      <c r="C10" s="8" t="s">
        <v>164</v>
      </c>
      <c r="D10" s="27">
        <v>4</v>
      </c>
      <c r="E10" s="28"/>
      <c r="F10" s="9">
        <f t="shared" si="0"/>
        <v>0</v>
      </c>
    </row>
    <row r="11" ht="36" customHeight="1" spans="1:6">
      <c r="A11" s="25">
        <v>605</v>
      </c>
      <c r="B11" s="26" t="s">
        <v>165</v>
      </c>
      <c r="C11" s="8"/>
      <c r="D11" s="27"/>
      <c r="E11" s="24"/>
      <c r="F11" s="9"/>
    </row>
    <row r="12" ht="36" customHeight="1" spans="1:6">
      <c r="A12" s="25" t="s">
        <v>166</v>
      </c>
      <c r="B12" s="26" t="s">
        <v>167</v>
      </c>
      <c r="C12" s="8" t="s">
        <v>131</v>
      </c>
      <c r="D12" s="27">
        <v>8</v>
      </c>
      <c r="E12" s="28"/>
      <c r="F12" s="9">
        <f t="shared" si="0"/>
        <v>0</v>
      </c>
    </row>
    <row r="13" ht="36" customHeight="1" spans="1:6">
      <c r="A13" s="25"/>
      <c r="B13" s="20" t="s">
        <v>66</v>
      </c>
      <c r="C13" s="8"/>
      <c r="D13" s="27"/>
      <c r="E13" s="24"/>
      <c r="F13" s="9"/>
    </row>
    <row r="14" ht="36" customHeight="1" spans="1:6">
      <c r="A14" s="25" t="s">
        <v>159</v>
      </c>
      <c r="B14" s="26" t="s">
        <v>160</v>
      </c>
      <c r="C14" s="8"/>
      <c r="D14" s="27"/>
      <c r="E14" s="24"/>
      <c r="F14" s="9"/>
    </row>
    <row r="15" ht="36" customHeight="1" spans="1:6">
      <c r="A15" s="25" t="s">
        <v>161</v>
      </c>
      <c r="B15" s="26" t="s">
        <v>162</v>
      </c>
      <c r="C15" s="8"/>
      <c r="D15" s="27"/>
      <c r="E15" s="24"/>
      <c r="F15" s="9"/>
    </row>
    <row r="16" ht="36" customHeight="1" spans="1:6">
      <c r="A16" s="25" t="s">
        <v>38</v>
      </c>
      <c r="B16" s="26" t="s">
        <v>163</v>
      </c>
      <c r="C16" s="8" t="s">
        <v>164</v>
      </c>
      <c r="D16" s="27">
        <v>1</v>
      </c>
      <c r="E16" s="28"/>
      <c r="F16" s="9">
        <f t="shared" ref="F16:F21" si="1">D16*E16</f>
        <v>0</v>
      </c>
    </row>
    <row r="17" ht="36" customHeight="1" spans="1:6">
      <c r="A17" s="7" t="s">
        <v>41</v>
      </c>
      <c r="B17" s="26" t="s">
        <v>168</v>
      </c>
      <c r="C17" s="8" t="s">
        <v>164</v>
      </c>
      <c r="D17" s="27">
        <v>1</v>
      </c>
      <c r="E17" s="28"/>
      <c r="F17" s="9">
        <f t="shared" si="1"/>
        <v>0</v>
      </c>
    </row>
    <row r="18" ht="36" customHeight="1" spans="1:6">
      <c r="A18" s="25"/>
      <c r="B18" s="20" t="s">
        <v>72</v>
      </c>
      <c r="C18" s="8"/>
      <c r="D18" s="27"/>
      <c r="E18" s="24"/>
      <c r="F18" s="9"/>
    </row>
    <row r="19" ht="36" customHeight="1" spans="1:6">
      <c r="A19" s="25" t="s">
        <v>159</v>
      </c>
      <c r="B19" s="26" t="s">
        <v>160</v>
      </c>
      <c r="C19" s="8"/>
      <c r="D19" s="27"/>
      <c r="E19" s="24"/>
      <c r="F19" s="9"/>
    </row>
    <row r="20" ht="36" customHeight="1" spans="1:6">
      <c r="A20" s="25" t="s">
        <v>161</v>
      </c>
      <c r="B20" s="26" t="s">
        <v>162</v>
      </c>
      <c r="C20" s="8"/>
      <c r="D20" s="27"/>
      <c r="E20" s="24"/>
      <c r="F20" s="9"/>
    </row>
    <row r="21" ht="36" customHeight="1" spans="1:6">
      <c r="A21" s="25" t="s">
        <v>38</v>
      </c>
      <c r="B21" s="26" t="s">
        <v>163</v>
      </c>
      <c r="C21" s="8" t="s">
        <v>164</v>
      </c>
      <c r="D21" s="27">
        <v>4</v>
      </c>
      <c r="E21" s="28"/>
      <c r="F21" s="9">
        <f t="shared" si="1"/>
        <v>0</v>
      </c>
    </row>
    <row r="22" ht="36" customHeight="1" spans="1:6">
      <c r="A22" s="25"/>
      <c r="B22" s="20" t="s">
        <v>73</v>
      </c>
      <c r="C22" s="8"/>
      <c r="D22" s="27"/>
      <c r="E22" s="24"/>
      <c r="F22" s="9"/>
    </row>
    <row r="23" ht="36" customHeight="1" spans="1:6">
      <c r="A23" s="25">
        <v>605</v>
      </c>
      <c r="B23" s="26" t="s">
        <v>165</v>
      </c>
      <c r="C23" s="8"/>
      <c r="D23" s="27"/>
      <c r="E23" s="24"/>
      <c r="F23" s="9"/>
    </row>
    <row r="24" ht="36" customHeight="1" spans="1:6">
      <c r="A24" s="25" t="s">
        <v>169</v>
      </c>
      <c r="B24" s="26" t="s">
        <v>170</v>
      </c>
      <c r="C24" s="8" t="s">
        <v>60</v>
      </c>
      <c r="D24" s="27">
        <f>8+41</f>
        <v>49</v>
      </c>
      <c r="E24" s="28"/>
      <c r="F24" s="9">
        <f>D24*E24</f>
        <v>0</v>
      </c>
    </row>
    <row r="25" ht="36" customHeight="1" spans="1:6">
      <c r="A25" s="25"/>
      <c r="B25" s="20" t="s">
        <v>74</v>
      </c>
      <c r="C25" s="8"/>
      <c r="D25" s="27"/>
      <c r="E25" s="24"/>
      <c r="F25" s="9"/>
    </row>
    <row r="26" ht="36" customHeight="1" spans="1:6">
      <c r="A26" s="25">
        <v>602</v>
      </c>
      <c r="B26" s="26" t="s">
        <v>154</v>
      </c>
      <c r="C26" s="8"/>
      <c r="D26" s="27"/>
      <c r="E26" s="24"/>
      <c r="F26" s="9"/>
    </row>
    <row r="27" ht="36" customHeight="1" spans="1:6">
      <c r="A27" s="25" t="s">
        <v>155</v>
      </c>
      <c r="B27" s="26" t="s">
        <v>156</v>
      </c>
      <c r="C27" s="8"/>
      <c r="D27" s="27"/>
      <c r="E27" s="24"/>
      <c r="F27" s="9"/>
    </row>
    <row r="28" ht="36" customHeight="1" spans="1:6">
      <c r="A28" s="25" t="s">
        <v>38</v>
      </c>
      <c r="B28" s="26" t="s">
        <v>157</v>
      </c>
      <c r="C28" s="8" t="s">
        <v>158</v>
      </c>
      <c r="D28" s="27">
        <v>32</v>
      </c>
      <c r="E28" s="28"/>
      <c r="F28" s="9">
        <f t="shared" ref="F28:F32" si="2">D28*E28</f>
        <v>0</v>
      </c>
    </row>
    <row r="29" ht="36" customHeight="1" spans="1:6">
      <c r="A29" s="25" t="s">
        <v>159</v>
      </c>
      <c r="B29" s="26" t="s">
        <v>160</v>
      </c>
      <c r="C29" s="8"/>
      <c r="D29" s="27"/>
      <c r="E29" s="24"/>
      <c r="F29" s="9"/>
    </row>
    <row r="30" ht="36" customHeight="1" spans="1:6">
      <c r="A30" s="25" t="s">
        <v>161</v>
      </c>
      <c r="B30" s="26" t="s">
        <v>162</v>
      </c>
      <c r="C30" s="8"/>
      <c r="D30" s="27"/>
      <c r="E30" s="24"/>
      <c r="F30" s="9"/>
    </row>
    <row r="31" ht="36" customHeight="1" spans="1:6">
      <c r="A31" s="25" t="s">
        <v>38</v>
      </c>
      <c r="B31" s="26" t="s">
        <v>163</v>
      </c>
      <c r="C31" s="8" t="s">
        <v>164</v>
      </c>
      <c r="D31" s="27">
        <v>6</v>
      </c>
      <c r="E31" s="28"/>
      <c r="F31" s="9">
        <f t="shared" si="2"/>
        <v>0</v>
      </c>
    </row>
    <row r="32" ht="36" customHeight="1" spans="1:6">
      <c r="A32" s="7" t="s">
        <v>41</v>
      </c>
      <c r="B32" s="26" t="s">
        <v>171</v>
      </c>
      <c r="C32" s="8" t="s">
        <v>164</v>
      </c>
      <c r="D32" s="27">
        <v>1</v>
      </c>
      <c r="E32" s="28"/>
      <c r="F32" s="9">
        <f t="shared" si="2"/>
        <v>0</v>
      </c>
    </row>
    <row r="33" ht="36" customHeight="1" spans="1:6">
      <c r="A33" s="25">
        <v>605</v>
      </c>
      <c r="B33" s="26" t="s">
        <v>165</v>
      </c>
      <c r="C33" s="8"/>
      <c r="D33" s="27"/>
      <c r="E33" s="24"/>
      <c r="F33" s="9"/>
    </row>
    <row r="34" ht="36" customHeight="1" spans="1:6">
      <c r="A34" s="25" t="s">
        <v>166</v>
      </c>
      <c r="B34" s="26" t="s">
        <v>167</v>
      </c>
      <c r="C34" s="8" t="s">
        <v>131</v>
      </c>
      <c r="D34" s="27">
        <v>3</v>
      </c>
      <c r="E34" s="28"/>
      <c r="F34" s="9">
        <f>D34*E34</f>
        <v>0</v>
      </c>
    </row>
    <row r="35" ht="36" customHeight="1" spans="1:6">
      <c r="A35" s="25"/>
      <c r="B35" s="20" t="s">
        <v>101</v>
      </c>
      <c r="C35" s="8"/>
      <c r="D35" s="27"/>
      <c r="E35" s="24"/>
      <c r="F35" s="9"/>
    </row>
    <row r="36" ht="36" customHeight="1" spans="1:6">
      <c r="A36" s="25" t="s">
        <v>159</v>
      </c>
      <c r="B36" s="26" t="s">
        <v>160</v>
      </c>
      <c r="C36" s="8"/>
      <c r="D36" s="27"/>
      <c r="E36" s="24"/>
      <c r="F36" s="9"/>
    </row>
    <row r="37" ht="36" customHeight="1" spans="1:6">
      <c r="A37" s="25" t="s">
        <v>161</v>
      </c>
      <c r="B37" s="26" t="s">
        <v>162</v>
      </c>
      <c r="C37" s="8"/>
      <c r="D37" s="27"/>
      <c r="E37" s="24"/>
      <c r="F37" s="9"/>
    </row>
    <row r="38" ht="36" customHeight="1" spans="1:6">
      <c r="A38" s="25" t="s">
        <v>38</v>
      </c>
      <c r="B38" s="26" t="s">
        <v>163</v>
      </c>
      <c r="C38" s="8" t="s">
        <v>164</v>
      </c>
      <c r="D38" s="27">
        <v>2</v>
      </c>
      <c r="E38" s="28"/>
      <c r="F38" s="9">
        <f>D38*E38</f>
        <v>0</v>
      </c>
    </row>
    <row r="39" ht="36" customHeight="1" spans="1:6">
      <c r="A39" s="25">
        <v>605</v>
      </c>
      <c r="B39" s="26" t="s">
        <v>165</v>
      </c>
      <c r="C39" s="8"/>
      <c r="D39" s="27"/>
      <c r="E39" s="24"/>
      <c r="F39" s="9"/>
    </row>
    <row r="40" ht="36" customHeight="1" spans="1:6">
      <c r="A40" s="7" t="s">
        <v>169</v>
      </c>
      <c r="B40" s="26" t="s">
        <v>170</v>
      </c>
      <c r="C40" s="29" t="s">
        <v>60</v>
      </c>
      <c r="D40" s="30">
        <f>28+138</f>
        <v>166</v>
      </c>
      <c r="E40" s="28"/>
      <c r="F40" s="9">
        <f>D40*E40</f>
        <v>0</v>
      </c>
    </row>
    <row r="41" ht="36" customHeight="1" spans="1:6">
      <c r="A41" s="25"/>
      <c r="B41" s="20" t="s">
        <v>102</v>
      </c>
      <c r="C41" s="8"/>
      <c r="D41" s="27"/>
      <c r="E41" s="24"/>
      <c r="F41" s="9"/>
    </row>
    <row r="42" ht="36" customHeight="1" spans="1:6">
      <c r="A42" s="25" t="s">
        <v>159</v>
      </c>
      <c r="B42" s="26" t="s">
        <v>160</v>
      </c>
      <c r="C42" s="8"/>
      <c r="D42" s="27"/>
      <c r="E42" s="24"/>
      <c r="F42" s="9"/>
    </row>
    <row r="43" ht="36" customHeight="1" spans="1:6">
      <c r="A43" s="25" t="s">
        <v>161</v>
      </c>
      <c r="B43" s="26" t="s">
        <v>162</v>
      </c>
      <c r="C43" s="8"/>
      <c r="D43" s="27"/>
      <c r="E43" s="24"/>
      <c r="F43" s="9"/>
    </row>
    <row r="44" ht="36" customHeight="1" spans="1:6">
      <c r="A44" s="25" t="s">
        <v>38</v>
      </c>
      <c r="B44" s="26" t="s">
        <v>163</v>
      </c>
      <c r="C44" s="8" t="s">
        <v>164</v>
      </c>
      <c r="D44" s="27">
        <v>1</v>
      </c>
      <c r="E44" s="28"/>
      <c r="F44" s="9">
        <f t="shared" ref="F44:F47" si="3">D44*E44</f>
        <v>0</v>
      </c>
    </row>
    <row r="45" ht="36" customHeight="1" spans="1:6">
      <c r="A45" s="25">
        <v>605</v>
      </c>
      <c r="B45" s="26" t="s">
        <v>165</v>
      </c>
      <c r="C45" s="8"/>
      <c r="D45" s="27"/>
      <c r="E45" s="24"/>
      <c r="F45" s="9"/>
    </row>
    <row r="46" ht="36" customHeight="1" spans="1:6">
      <c r="A46" s="7" t="s">
        <v>169</v>
      </c>
      <c r="B46" s="26" t="s">
        <v>170</v>
      </c>
      <c r="C46" s="29" t="s">
        <v>60</v>
      </c>
      <c r="D46" s="30">
        <v>87.7</v>
      </c>
      <c r="E46" s="28"/>
      <c r="F46" s="9">
        <f t="shared" si="3"/>
        <v>0</v>
      </c>
    </row>
    <row r="47" ht="36" customHeight="1" spans="1:6">
      <c r="A47" s="25" t="s">
        <v>166</v>
      </c>
      <c r="B47" s="26" t="s">
        <v>167</v>
      </c>
      <c r="C47" s="8" t="s">
        <v>131</v>
      </c>
      <c r="D47" s="27">
        <v>8</v>
      </c>
      <c r="E47" s="28"/>
      <c r="F47" s="9">
        <f t="shared" si="3"/>
        <v>0</v>
      </c>
    </row>
    <row r="48" ht="36" customHeight="1" spans="1:6">
      <c r="A48" s="31" t="s">
        <v>172</v>
      </c>
      <c r="B48" s="32"/>
      <c r="C48" s="32"/>
      <c r="D48" s="33"/>
      <c r="E48" s="34"/>
      <c r="F48" s="35">
        <f>SUM(F4:F47)</f>
        <v>0</v>
      </c>
    </row>
  </sheetData>
  <sheetProtection algorithmName="SHA-512" hashValue="yaYaeaRHPVtuJdylpVfYp4PNwlfm8pReTZimkUI5rX8iePzK5BsbDWEfdYtj9Iuo6FVtweIsiDTAS0wl9/20yA==" saltValue="JxmmRgnk7HdwMQH2x0kGAA==" spinCount="100000" sheet="1" formatColumns="0" formatRows="0" objects="1"/>
  <mergeCells count="3">
    <mergeCell ref="A1:F1"/>
    <mergeCell ref="A2:F2"/>
    <mergeCell ref="A48:E48"/>
  </mergeCells>
  <printOptions horizontalCentered="1" verticalCentered="1"/>
  <pageMargins left="0.50125" right="0.50125" top="0.315" bottom="0.315" header="0" footer="0"/>
  <pageSetup paperSize="9" fitToWidth="0" fitToHeight="0"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
  <sheetViews>
    <sheetView showZeros="0" view="pageBreakPreview" zoomScaleNormal="100" topLeftCell="A7" workbookViewId="0">
      <selection activeCell="E13" sqref="E13"/>
    </sheetView>
  </sheetViews>
  <sheetFormatPr defaultColWidth="9" defaultRowHeight="14.25" outlineLevelCol="4"/>
  <cols>
    <col min="1" max="3" width="16.875" customWidth="1"/>
    <col min="4" max="4" width="11.25" customWidth="1"/>
    <col min="5" max="5" width="16.875" customWidth="1"/>
  </cols>
  <sheetData>
    <row r="1" ht="40" customHeight="1" spans="1:5">
      <c r="A1" s="1" t="s">
        <v>173</v>
      </c>
      <c r="B1" s="1"/>
      <c r="C1" s="1"/>
      <c r="D1" s="1"/>
      <c r="E1" s="1"/>
    </row>
    <row r="2" ht="40" customHeight="1" spans="1:5">
      <c r="A2" s="2" t="s">
        <v>174</v>
      </c>
      <c r="B2" s="3"/>
      <c r="C2" s="3"/>
      <c r="D2" s="3"/>
      <c r="E2" s="3"/>
    </row>
    <row r="3" ht="40" customHeight="1" spans="1:5">
      <c r="A3" s="4" t="s">
        <v>175</v>
      </c>
      <c r="B3" s="5" t="s">
        <v>176</v>
      </c>
      <c r="C3" s="5" t="s">
        <v>177</v>
      </c>
      <c r="D3" s="5"/>
      <c r="E3" s="6" t="s">
        <v>178</v>
      </c>
    </row>
    <row r="4" ht="40" customHeight="1" spans="1:5">
      <c r="A4" s="7" t="s">
        <v>179</v>
      </c>
      <c r="B4" s="8" t="s">
        <v>180</v>
      </c>
      <c r="C4" s="8" t="s">
        <v>181</v>
      </c>
      <c r="D4" s="8"/>
      <c r="E4" s="9">
        <f>第100章!F13</f>
        <v>0</v>
      </c>
    </row>
    <row r="5" ht="40" customHeight="1" spans="1:5">
      <c r="A5" s="7" t="s">
        <v>182</v>
      </c>
      <c r="B5" s="8" t="s">
        <v>183</v>
      </c>
      <c r="C5" s="8" t="s">
        <v>184</v>
      </c>
      <c r="D5" s="8"/>
      <c r="E5" s="9">
        <f>第200章!F82</f>
        <v>0</v>
      </c>
    </row>
    <row r="6" ht="40" customHeight="1" spans="1:5">
      <c r="A6" s="7" t="s">
        <v>185</v>
      </c>
      <c r="B6" s="8" t="s">
        <v>186</v>
      </c>
      <c r="C6" s="8" t="s">
        <v>187</v>
      </c>
      <c r="D6" s="8"/>
      <c r="E6" s="9">
        <f>第300章!F87</f>
        <v>0</v>
      </c>
    </row>
    <row r="7" ht="40" customHeight="1" spans="1:5">
      <c r="A7" s="7" t="s">
        <v>188</v>
      </c>
      <c r="B7" s="8">
        <v>400</v>
      </c>
      <c r="C7" s="8" t="s">
        <v>189</v>
      </c>
      <c r="D7" s="8"/>
      <c r="E7" s="9">
        <f>第400章!F19</f>
        <v>0</v>
      </c>
    </row>
    <row r="8" ht="40" customHeight="1" spans="1:5">
      <c r="A8" s="7" t="s">
        <v>190</v>
      </c>
      <c r="B8" s="8">
        <v>500</v>
      </c>
      <c r="C8" s="8" t="s">
        <v>191</v>
      </c>
      <c r="D8" s="8"/>
      <c r="E8" s="9"/>
    </row>
    <row r="9" ht="40" customHeight="1" spans="1:5">
      <c r="A9" s="7" t="s">
        <v>192</v>
      </c>
      <c r="B9" s="8" t="s">
        <v>193</v>
      </c>
      <c r="C9" s="8" t="s">
        <v>194</v>
      </c>
      <c r="D9" s="8"/>
      <c r="E9" s="9">
        <f>第600章!F48</f>
        <v>0</v>
      </c>
    </row>
    <row r="10" ht="40" customHeight="1" spans="1:5">
      <c r="A10" s="7" t="s">
        <v>195</v>
      </c>
      <c r="B10" s="8">
        <v>700</v>
      </c>
      <c r="C10" s="8" t="s">
        <v>196</v>
      </c>
      <c r="D10" s="8"/>
      <c r="E10" s="9"/>
    </row>
    <row r="11" ht="40" customHeight="1" spans="1:5">
      <c r="A11" s="7" t="s">
        <v>197</v>
      </c>
      <c r="B11" s="8" t="s">
        <v>198</v>
      </c>
      <c r="C11" s="8"/>
      <c r="D11" s="8"/>
      <c r="E11" s="9">
        <f>E4+E5+E6+E7+E8+E9+E10</f>
        <v>0</v>
      </c>
    </row>
    <row r="12" ht="40" customHeight="1" spans="1:5">
      <c r="A12" s="7" t="s">
        <v>199</v>
      </c>
      <c r="B12" s="8" t="s">
        <v>200</v>
      </c>
      <c r="C12" s="8"/>
      <c r="D12" s="8"/>
      <c r="E12" s="9"/>
    </row>
    <row r="13" ht="59" customHeight="1" spans="1:5">
      <c r="A13" s="7" t="s">
        <v>201</v>
      </c>
      <c r="B13" s="8" t="s">
        <v>202</v>
      </c>
      <c r="C13" s="8"/>
      <c r="D13" s="8"/>
      <c r="E13" s="9">
        <f>E11-E12</f>
        <v>0</v>
      </c>
    </row>
    <row r="14" ht="40" customHeight="1" spans="1:5">
      <c r="A14" s="7" t="s">
        <v>203</v>
      </c>
      <c r="B14" s="8" t="s">
        <v>204</v>
      </c>
      <c r="C14" s="8"/>
      <c r="D14" s="8"/>
      <c r="E14" s="9">
        <v>0</v>
      </c>
    </row>
    <row r="15" ht="40" customHeight="1" spans="1:5">
      <c r="A15" s="7">
        <v>12</v>
      </c>
      <c r="B15" s="8" t="s">
        <v>205</v>
      </c>
      <c r="C15" s="8"/>
      <c r="D15" s="8"/>
      <c r="E15" s="9"/>
    </row>
    <row r="16" ht="40" customHeight="1" spans="1:5">
      <c r="A16" s="7">
        <v>13</v>
      </c>
      <c r="B16" s="8" t="s">
        <v>206</v>
      </c>
      <c r="C16" s="8"/>
      <c r="D16" s="8"/>
      <c r="E16" s="9">
        <f>E11+E14+E15</f>
        <v>0</v>
      </c>
    </row>
  </sheetData>
  <sheetProtection algorithmName="SHA-512" hashValue="/t1vbhv5oZMMVIUWe8x1gq4yhLHJ0Q43eiT/seuQWrZui+XqAc8nBHQWILKaCDtTFUTEx0Vln63DlUhXiT198A==" saltValue="6+rUlISwdpN/kMHIwoTWCQ==" spinCount="100000" sheet="1" formatColumns="0" formatRows="0" objects="1"/>
  <mergeCells count="16">
    <mergeCell ref="A1:E1"/>
    <mergeCell ref="A2:E2"/>
    <mergeCell ref="C3:D3"/>
    <mergeCell ref="C4:D4"/>
    <mergeCell ref="C5:D5"/>
    <mergeCell ref="C6:D6"/>
    <mergeCell ref="C7:D7"/>
    <mergeCell ref="C8:D8"/>
    <mergeCell ref="C9:D9"/>
    <mergeCell ref="C10:D10"/>
    <mergeCell ref="B11:D11"/>
    <mergeCell ref="B12:D12"/>
    <mergeCell ref="B13:D13"/>
    <mergeCell ref="B14:D14"/>
    <mergeCell ref="B15:D15"/>
    <mergeCell ref="B16:D16"/>
  </mergeCells>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0" master="" otherUserPermission="visible"/>
  <rangeList sheetStid="1" master="" otherUserPermission="visible"/>
  <rangeList sheetStid="6" master="" otherUserPermission="visible"/>
  <rangeList sheetStid="3" master="" otherUserPermission="visible"/>
  <rangeList sheetStid="11" master="" otherUserPermission="visible"/>
  <rangeList sheetStid="8" master="" otherUserPermission="visible"/>
  <rangeList sheetStid="9"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7</vt:i4>
      </vt:variant>
    </vt:vector>
  </HeadingPairs>
  <TitlesOfParts>
    <vt:vector size="7" baseType="lpstr">
      <vt:lpstr>说明</vt:lpstr>
      <vt:lpstr>第100章</vt:lpstr>
      <vt:lpstr>第200章</vt:lpstr>
      <vt:lpstr>第300章</vt:lpstr>
      <vt:lpstr>第400章</vt:lpstr>
      <vt:lpstr>第600章</vt: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晓明</cp:lastModifiedBy>
  <dcterms:created xsi:type="dcterms:W3CDTF">2026-04-24T14:59:00Z</dcterms:created>
  <dcterms:modified xsi:type="dcterms:W3CDTF">2026-06-06T02:49:58Z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AF80C04508204BC28D8971C4DA4C8AA2_13</vt:lpwstr>
  </property>
  <property fmtid="{D5CDD505-2E9C-101B-9397-08002B2CF9AE}" pid="3" name="KSOProductBuildVer">
    <vt:lpwstr>2052-12.1.0.26895</vt:lpwstr>
  </property>
  <property fmtid="{D5CDD505-2E9C-101B-9397-08002B2CF9AE}" pid="4" name="CalculationRule">
    <vt:i4>0</vt:i4>
  </property>
</Properties>
</file>