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a-兴思航瑞\23.阿拉善右旗水毁维修工程\一期\最终\2026.9.15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Sheet1!$A$2:$D$42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<sst xmlns="http://schemas.openxmlformats.org/spreadsheetml/2006/main" count="87" uniqueCount="52">
  <si>
    <t xml:space="preserve"> 阿拉善右旗塔木素布拉格苏木防洪工程水毁修复项目
工程量清单     </t>
  </si>
  <si>
    <t>编号</t>
  </si>
  <si>
    <t>工程或费用名称</t>
  </si>
  <si>
    <t>单位</t>
  </si>
  <si>
    <t>数量</t>
  </si>
  <si>
    <t>Ⅰ</t>
  </si>
  <si>
    <t>导洪沟工程</t>
  </si>
  <si>
    <t>m</t>
  </si>
  <si>
    <t>一</t>
  </si>
  <si>
    <t>土方工程</t>
  </si>
  <si>
    <t>土方开挖</t>
  </si>
  <si>
    <t>m³</t>
  </si>
  <si>
    <t>土方回填压实</t>
  </si>
  <si>
    <t>土方拉运（0-250m）</t>
  </si>
  <si>
    <t>堤防清基</t>
  </si>
  <si>
    <t>清基土方摊平</t>
  </si>
  <si>
    <t>二</t>
  </si>
  <si>
    <t>护坡工程</t>
  </si>
  <si>
    <t>格宾网垫护坡（厚400mm）</t>
  </si>
  <si>
    <t>格宾网箱基础</t>
  </si>
  <si>
    <t>格宾网箱护脚</t>
  </si>
  <si>
    <t>土工布铺设（PET18-6.0-300-2.2）</t>
  </si>
  <si>
    <t>㎡</t>
  </si>
  <si>
    <t>三</t>
  </si>
  <si>
    <t>涵洞工程</t>
  </si>
  <si>
    <t>土方及拆除工程</t>
  </si>
  <si>
    <t>座</t>
  </si>
  <si>
    <r>
      <rPr>
        <sz val="10.5"/>
        <rFont val="宋体"/>
        <charset val="134"/>
      </rPr>
      <t>m</t>
    </r>
    <r>
      <rPr>
        <vertAlign val="superscript"/>
        <sz val="10.5"/>
        <rFont val="宋体"/>
        <charset val="134"/>
      </rPr>
      <t>3</t>
    </r>
  </si>
  <si>
    <t>土方回填</t>
  </si>
  <si>
    <t>浆砌石拆除（原有涵洞）（运距5km）</t>
  </si>
  <si>
    <t>混凝土路面拆除</t>
  </si>
  <si>
    <t>涵洞主体工程</t>
  </si>
  <si>
    <t>C30钢筋混凝土现浇箱涵（商砼F150、W6）</t>
  </si>
  <si>
    <t>C30钢筋混凝土现浇翼墙（商砼F150、W6）</t>
  </si>
  <si>
    <t>C20混凝土垫层（商砼F150、W6）</t>
  </si>
  <si>
    <t>M7.5浆砌石基础（涵洞主体）（高抗硫水泥）</t>
  </si>
  <si>
    <t>500mm厚砂砾石换填</t>
  </si>
  <si>
    <t>C25混凝土底板（进出口）</t>
  </si>
  <si>
    <t>C25混凝土截墙（进出口）</t>
  </si>
  <si>
    <t>C25混凝土扭面（进出口）</t>
  </si>
  <si>
    <t>钢筋制作安装</t>
  </si>
  <si>
    <t>t</t>
  </si>
  <si>
    <t>模板制作安装</t>
  </si>
  <si>
    <t>路面恢复工程</t>
  </si>
  <si>
    <t>C25混凝土路面</t>
  </si>
  <si>
    <r>
      <rPr>
        <sz val="10.5"/>
        <rFont val="宋体"/>
        <charset val="134"/>
      </rPr>
      <t>m</t>
    </r>
    <r>
      <rPr>
        <vertAlign val="superscript"/>
        <sz val="10.5"/>
        <rFont val="宋体"/>
        <charset val="134"/>
      </rPr>
      <t>2</t>
    </r>
  </si>
  <si>
    <t>砂砾石垫层（厚200mm）</t>
  </si>
  <si>
    <t>波形梁护栏（波形梁4320mm×310mm*85mm*2.5mm，立柱Φ114mm×4.5mm×2100mm，双波，Gr-C-4E，镀锌600g/㎡</t>
  </si>
  <si>
    <t>护坡工程（单侧左岸）</t>
  </si>
  <si>
    <t>四</t>
  </si>
  <si>
    <t>巡护道路工程</t>
  </si>
  <si>
    <t>50mm碎石路面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</si>
</sst>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.5"/>
      <name val="宋体"/>
      <charset val="134"/>
    </font>
    <font>
      <b/>
      <sz val="10.5"/>
      <name val="宋体"/>
      <charset val="134"/>
      <scheme val="minor"/>
    </font>
    <font>
      <b/>
      <sz val="10.5"/>
      <name val="宋体"/>
      <charset val="134"/>
    </font>
    <font>
      <sz val="10.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vertAlign val="superscript"/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25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 wrapText="1"/>
    </xf>
    <xf numFmtId="176" fontId="2" fillId="0" borderId="2" xfId="5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49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3.10.26二旗沟（报批）第一排水沟_永宁段" xfId="49"/>
    <cellStyle name="e鯪9Y_x000B_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2"/>
  <sheetViews>
    <sheetView tabSelected="1" workbookViewId="0">
      <selection activeCell="J22" sqref="J22"/>
    </sheetView>
  </sheetViews>
  <sheetFormatPr defaultColWidth="9" defaultRowHeight="13.5" outlineLevelCol="3"/>
  <cols>
    <col min="1" max="1" width="12.125" customWidth="1"/>
    <col min="2" max="2" width="39.375" customWidth="1"/>
    <col min="3" max="3" width="7.75" customWidth="1"/>
    <col min="4" max="4" width="9.875" customWidth="1"/>
  </cols>
  <sheetData>
    <row r="1" ht="47" customHeight="1" spans="1:4">
      <c r="A1" s="1" t="s">
        <v>0</v>
      </c>
      <c r="B1" s="2"/>
      <c r="C1" s="2"/>
      <c r="D1" s="2"/>
    </row>
    <row r="2" spans="1:4">
      <c r="A2" s="3" t="s">
        <v>1</v>
      </c>
      <c r="B2" s="4" t="s">
        <v>2</v>
      </c>
      <c r="C2" s="4" t="s">
        <v>3</v>
      </c>
      <c r="D2" s="5" t="s">
        <v>4</v>
      </c>
    </row>
    <row r="3" spans="1:4">
      <c r="A3" s="6" t="s">
        <v>5</v>
      </c>
      <c r="B3" s="7" t="s">
        <v>6</v>
      </c>
      <c r="C3" s="8" t="s">
        <v>7</v>
      </c>
      <c r="D3" s="8">
        <v>900</v>
      </c>
    </row>
    <row r="4" spans="1:4">
      <c r="A4" s="9" t="s">
        <v>8</v>
      </c>
      <c r="B4" s="7" t="s">
        <v>9</v>
      </c>
      <c r="C4" s="8"/>
      <c r="D4" s="8"/>
    </row>
    <row r="5" spans="1:4">
      <c r="A5" s="10"/>
      <c r="B5" s="11" t="s">
        <v>10</v>
      </c>
      <c r="C5" s="12" t="s">
        <v>11</v>
      </c>
      <c r="D5" s="13">
        <v>7959.27</v>
      </c>
    </row>
    <row r="6" spans="1:4">
      <c r="A6" s="10"/>
      <c r="B6" s="11" t="s">
        <v>12</v>
      </c>
      <c r="C6" s="12" t="s">
        <v>11</v>
      </c>
      <c r="D6" s="13">
        <v>7656.17</v>
      </c>
    </row>
    <row r="7" spans="1:4">
      <c r="A7" s="10"/>
      <c r="B7" s="11" t="s">
        <v>13</v>
      </c>
      <c r="C7" s="12" t="s">
        <v>11</v>
      </c>
      <c r="D7" s="13">
        <f>D6-D5*0.85</f>
        <v>890.7905</v>
      </c>
    </row>
    <row r="8" spans="1:4">
      <c r="A8" s="10"/>
      <c r="B8" s="11" t="s">
        <v>14</v>
      </c>
      <c r="C8" s="12" t="s">
        <v>11</v>
      </c>
      <c r="D8" s="13">
        <v>2942.05</v>
      </c>
    </row>
    <row r="9" spans="1:4">
      <c r="A9" s="10"/>
      <c r="B9" s="11" t="s">
        <v>15</v>
      </c>
      <c r="C9" s="12" t="s">
        <v>11</v>
      </c>
      <c r="D9" s="13">
        <f>D8</f>
        <v>2942.05</v>
      </c>
    </row>
    <row r="10" spans="1:4">
      <c r="A10" s="9" t="s">
        <v>16</v>
      </c>
      <c r="B10" s="7" t="s">
        <v>17</v>
      </c>
      <c r="C10" s="8" t="s">
        <v>7</v>
      </c>
      <c r="D10" s="8">
        <v>900</v>
      </c>
    </row>
    <row r="11" spans="1:4">
      <c r="A11" s="10"/>
      <c r="B11" s="11" t="s">
        <v>18</v>
      </c>
      <c r="C11" s="12" t="s">
        <v>11</v>
      </c>
      <c r="D11" s="13">
        <f>D10*4.47*0.4</f>
        <v>1609.2</v>
      </c>
    </row>
    <row r="12" spans="1:4">
      <c r="A12" s="10"/>
      <c r="B12" s="11" t="s">
        <v>19</v>
      </c>
      <c r="C12" s="12" t="s">
        <v>11</v>
      </c>
      <c r="D12" s="12">
        <f>1*0.5*D10</f>
        <v>450</v>
      </c>
    </row>
    <row r="13" spans="1:4">
      <c r="A13" s="10"/>
      <c r="B13" s="11" t="s">
        <v>20</v>
      </c>
      <c r="C13" s="12" t="s">
        <v>11</v>
      </c>
      <c r="D13" s="12">
        <f>D10*2*0.4</f>
        <v>720</v>
      </c>
    </row>
    <row r="14" spans="1:4">
      <c r="A14" s="10"/>
      <c r="B14" s="11" t="s">
        <v>21</v>
      </c>
      <c r="C14" s="12" t="s">
        <v>22</v>
      </c>
      <c r="D14" s="12">
        <f>8.5*D10</f>
        <v>7650</v>
      </c>
    </row>
    <row r="15" spans="1:4">
      <c r="A15" s="14" t="s">
        <v>23</v>
      </c>
      <c r="B15" s="7" t="s">
        <v>24</v>
      </c>
      <c r="C15" s="8"/>
      <c r="D15" s="8"/>
    </row>
    <row r="16" spans="1:4">
      <c r="A16" s="15">
        <v>1</v>
      </c>
      <c r="B16" s="16" t="s">
        <v>25</v>
      </c>
      <c r="C16" s="17" t="s">
        <v>26</v>
      </c>
      <c r="D16" s="18">
        <v>1</v>
      </c>
    </row>
    <row r="17" ht="14.25" spans="1:4">
      <c r="A17" s="15"/>
      <c r="B17" s="16" t="s">
        <v>10</v>
      </c>
      <c r="C17" s="17" t="s">
        <v>27</v>
      </c>
      <c r="D17" s="13">
        <v>124.75</v>
      </c>
    </row>
    <row r="18" ht="14.25" spans="1:4">
      <c r="A18" s="15"/>
      <c r="B18" s="16" t="s">
        <v>28</v>
      </c>
      <c r="C18" s="17" t="s">
        <v>27</v>
      </c>
      <c r="D18" s="13">
        <v>62.375</v>
      </c>
    </row>
    <row r="19" ht="14.25" spans="1:4">
      <c r="A19" s="15"/>
      <c r="B19" s="16" t="s">
        <v>29</v>
      </c>
      <c r="C19" s="17" t="s">
        <v>27</v>
      </c>
      <c r="D19" s="13">
        <v>9.47</v>
      </c>
    </row>
    <row r="20" ht="14.25" spans="1:4">
      <c r="A20" s="15"/>
      <c r="B20" s="16" t="s">
        <v>30</v>
      </c>
      <c r="C20" s="17" t="s">
        <v>27</v>
      </c>
      <c r="D20" s="13">
        <v>24</v>
      </c>
    </row>
    <row r="21" spans="1:4">
      <c r="A21" s="15">
        <v>2</v>
      </c>
      <c r="B21" s="11" t="s">
        <v>31</v>
      </c>
      <c r="C21" s="17"/>
      <c r="D21" s="13"/>
    </row>
    <row r="22" ht="14.25" spans="1:4">
      <c r="A22" s="12"/>
      <c r="B22" s="19" t="s">
        <v>32</v>
      </c>
      <c r="C22" s="17" t="s">
        <v>27</v>
      </c>
      <c r="D22" s="13">
        <v>34.13</v>
      </c>
    </row>
    <row r="23" ht="14.25" spans="1:4">
      <c r="A23" s="12"/>
      <c r="B23" s="19" t="s">
        <v>33</v>
      </c>
      <c r="C23" s="17" t="s">
        <v>27</v>
      </c>
      <c r="D23" s="13">
        <v>11.2</v>
      </c>
    </row>
    <row r="24" ht="14.25" spans="1:4">
      <c r="A24" s="12"/>
      <c r="B24" s="19" t="s">
        <v>34</v>
      </c>
      <c r="C24" s="17" t="s">
        <v>27</v>
      </c>
      <c r="D24" s="13">
        <v>4.45</v>
      </c>
    </row>
    <row r="25" ht="14.25" spans="1:4">
      <c r="A25" s="12"/>
      <c r="B25" s="19" t="s">
        <v>35</v>
      </c>
      <c r="C25" s="17" t="s">
        <v>27</v>
      </c>
      <c r="D25" s="13">
        <v>19.188</v>
      </c>
    </row>
    <row r="26" ht="14.25" spans="1:4">
      <c r="A26" s="12"/>
      <c r="B26" s="19" t="s">
        <v>36</v>
      </c>
      <c r="C26" s="17" t="s">
        <v>27</v>
      </c>
      <c r="D26" s="13">
        <v>59.67</v>
      </c>
    </row>
    <row r="27" ht="14.25" spans="1:4">
      <c r="A27" s="12"/>
      <c r="B27" s="19" t="s">
        <v>37</v>
      </c>
      <c r="C27" s="17" t="s">
        <v>27</v>
      </c>
      <c r="D27" s="13">
        <v>15</v>
      </c>
    </row>
    <row r="28" ht="14.25" spans="1:4">
      <c r="A28" s="12"/>
      <c r="B28" s="19" t="s">
        <v>38</v>
      </c>
      <c r="C28" s="17" t="s">
        <v>27</v>
      </c>
      <c r="D28" s="13">
        <v>10.8</v>
      </c>
    </row>
    <row r="29" ht="14.25" spans="1:4">
      <c r="A29" s="12"/>
      <c r="B29" s="19" t="s">
        <v>39</v>
      </c>
      <c r="C29" s="17" t="s">
        <v>27</v>
      </c>
      <c r="D29" s="13">
        <v>31.5</v>
      </c>
    </row>
    <row r="30" spans="1:4">
      <c r="A30" s="12"/>
      <c r="B30" s="19" t="s">
        <v>40</v>
      </c>
      <c r="C30" s="17" t="s">
        <v>41</v>
      </c>
      <c r="D30" s="13">
        <v>5.21</v>
      </c>
    </row>
    <row r="31" spans="1:4">
      <c r="A31" s="12"/>
      <c r="B31" s="19" t="s">
        <v>42</v>
      </c>
      <c r="C31" s="17" t="s">
        <v>22</v>
      </c>
      <c r="D31" s="13">
        <v>267.54</v>
      </c>
    </row>
    <row r="32" spans="1:4">
      <c r="A32" s="10">
        <v>3</v>
      </c>
      <c r="B32" s="11" t="s">
        <v>43</v>
      </c>
      <c r="C32" s="17" t="s">
        <v>7</v>
      </c>
      <c r="D32" s="20">
        <v>30</v>
      </c>
    </row>
    <row r="33" ht="14.25" spans="1:4">
      <c r="A33" s="10"/>
      <c r="B33" s="11" t="s">
        <v>44</v>
      </c>
      <c r="C33" s="17" t="s">
        <v>45</v>
      </c>
      <c r="D33" s="12">
        <f>30*4</f>
        <v>120</v>
      </c>
    </row>
    <row r="34" ht="14.25" spans="1:4">
      <c r="A34" s="10"/>
      <c r="B34" s="11" t="s">
        <v>46</v>
      </c>
      <c r="C34" s="17" t="s">
        <v>45</v>
      </c>
      <c r="D34" s="12">
        <f>D33</f>
        <v>120</v>
      </c>
    </row>
    <row r="35" ht="42" customHeight="1" spans="1:4">
      <c r="A35" s="10"/>
      <c r="B35" s="16" t="s">
        <v>47</v>
      </c>
      <c r="C35" s="17" t="s">
        <v>7</v>
      </c>
      <c r="D35" s="18">
        <f>20</f>
        <v>20</v>
      </c>
    </row>
    <row r="36" spans="1:4">
      <c r="A36" s="10">
        <v>4</v>
      </c>
      <c r="B36" s="16" t="s">
        <v>48</v>
      </c>
      <c r="C36" s="17" t="s">
        <v>7</v>
      </c>
      <c r="D36" s="18">
        <v>20</v>
      </c>
    </row>
    <row r="37" spans="1:4">
      <c r="A37" s="10"/>
      <c r="B37" s="11" t="s">
        <v>18</v>
      </c>
      <c r="C37" s="12" t="s">
        <v>11</v>
      </c>
      <c r="D37" s="13">
        <f>D36*4.47*0.4</f>
        <v>35.76</v>
      </c>
    </row>
    <row r="38" spans="1:4">
      <c r="A38" s="10"/>
      <c r="B38" s="11" t="s">
        <v>19</v>
      </c>
      <c r="C38" s="12" t="s">
        <v>11</v>
      </c>
      <c r="D38" s="12">
        <f>1*0.5*D36</f>
        <v>10</v>
      </c>
    </row>
    <row r="39" spans="1:4">
      <c r="A39" s="10"/>
      <c r="B39" s="11" t="s">
        <v>20</v>
      </c>
      <c r="C39" s="12" t="s">
        <v>11</v>
      </c>
      <c r="D39" s="12">
        <f>D36*3*0.4</f>
        <v>24</v>
      </c>
    </row>
    <row r="40" spans="1:4">
      <c r="A40" s="10"/>
      <c r="B40" s="11" t="s">
        <v>21</v>
      </c>
      <c r="C40" s="12" t="s">
        <v>22</v>
      </c>
      <c r="D40" s="12">
        <f>10.5*D36</f>
        <v>210</v>
      </c>
    </row>
    <row r="41" spans="1:4">
      <c r="A41" s="21" t="s">
        <v>49</v>
      </c>
      <c r="B41" s="22" t="s">
        <v>50</v>
      </c>
      <c r="C41" s="23" t="s">
        <v>7</v>
      </c>
      <c r="D41" s="23">
        <v>900</v>
      </c>
    </row>
    <row r="42" ht="14.25" spans="1:4">
      <c r="A42" s="10"/>
      <c r="B42" s="11" t="s">
        <v>51</v>
      </c>
      <c r="C42" s="17" t="s">
        <v>45</v>
      </c>
      <c r="D42" s="12">
        <f>D41*3.5</f>
        <v>3150</v>
      </c>
    </row>
  </sheetData>
  <autoFilter xmlns:etc="http://www.wps.cn/officeDocument/2017/etCustomData" ref="A2:D42" etc:filterBottomFollowUsedRange="0">
    <extLst/>
  </autoFilter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欣羽</cp:lastModifiedBy>
  <dcterms:created xsi:type="dcterms:W3CDTF">2026-09-20T01:22:00Z</dcterms:created>
  <dcterms:modified xsi:type="dcterms:W3CDTF">2026-09-20T01:28:25Z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50629F38409B484C9358D1CF5778FEF7_11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